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474" activeTab="0"/>
  </bookViews>
  <sheets>
    <sheet name="Instructions and Comments" sheetId="1" r:id="rId1"/>
    <sheet name="Team Listings" sheetId="2" r:id="rId2"/>
    <sheet name="Tee Sheet" sheetId="3" r:id="rId3"/>
    <sheet name="Scoreboard" sheetId="4" r:id="rId4"/>
    <sheet name="Summary Leaderboard" sheetId="5" r:id="rId5"/>
    <sheet name="Summary Leaderboard (1)" sheetId="6" state="hidden" r:id="rId6"/>
  </sheets>
  <definedNames>
    <definedName name="_xlnm.Print_Titles" localSheetId="4">'Summary Leaderboard'!$20:$20</definedName>
    <definedName name="_xlnm.Print_Titles" localSheetId="5">'Summary Leaderboard (1)'!$20:$20</definedName>
  </definedNames>
  <calcPr fullCalcOnLoad="1"/>
</workbook>
</file>

<file path=xl/sharedStrings.xml><?xml version="1.0" encoding="utf-8"?>
<sst xmlns="http://schemas.openxmlformats.org/spreadsheetml/2006/main" count="413" uniqueCount="174">
  <si>
    <t>Total</t>
  </si>
  <si>
    <t>Front</t>
  </si>
  <si>
    <t>Back</t>
  </si>
  <si>
    <t>Team</t>
  </si>
  <si>
    <t>Rank</t>
  </si>
  <si>
    <t xml:space="preserve">Team </t>
  </si>
  <si>
    <t>Name</t>
  </si>
  <si>
    <t>Finish</t>
  </si>
  <si>
    <t xml:space="preserve"> Team </t>
  </si>
  <si>
    <t>School</t>
  </si>
  <si>
    <t>Player #</t>
  </si>
  <si>
    <t>Player Name</t>
  </si>
  <si>
    <t>Class</t>
  </si>
  <si>
    <t>Player 1</t>
  </si>
  <si>
    <t>Player 2</t>
  </si>
  <si>
    <t>Player 3</t>
  </si>
  <si>
    <t>Player 4</t>
  </si>
  <si>
    <t>Player 5</t>
  </si>
  <si>
    <t>Player 6</t>
  </si>
  <si>
    <t>Individuals</t>
  </si>
  <si>
    <t>Individual #1</t>
  </si>
  <si>
    <t>Individual #2</t>
  </si>
  <si>
    <t>Individual #3</t>
  </si>
  <si>
    <t>Individual #4</t>
  </si>
  <si>
    <t>Individual #5</t>
  </si>
  <si>
    <t>Individual #6</t>
  </si>
  <si>
    <t>Individual #7</t>
  </si>
  <si>
    <t>Individual #8</t>
  </si>
  <si>
    <t>Individual</t>
  </si>
  <si>
    <t>Individual School #1</t>
  </si>
  <si>
    <t>Individual School #2</t>
  </si>
  <si>
    <t>Individual School #3</t>
  </si>
  <si>
    <t>Individual School #4</t>
  </si>
  <si>
    <t>Individual School #5</t>
  </si>
  <si>
    <t>Individual School #6</t>
  </si>
  <si>
    <t>Individual School #7</t>
  </si>
  <si>
    <t>Individual School #8</t>
  </si>
  <si>
    <t>Qual Score</t>
  </si>
  <si>
    <t>Instructions and Comments</t>
  </si>
  <si>
    <t>Team Listing Worksheet</t>
  </si>
  <si>
    <t>Tee Sheet</t>
  </si>
  <si>
    <t>"Tee Sheet" will automatically populate according to the information entered on "Team Listing Worksheet"</t>
  </si>
  <si>
    <t>Scoreboard</t>
  </si>
  <si>
    <t>Team and Player names will automatically populate according to information from "Team Listing Worksheet"</t>
  </si>
  <si>
    <t>Enter front nine and back nine scores as they are reported</t>
  </si>
  <si>
    <t>Team Scores</t>
  </si>
  <si>
    <t>Individual Scores</t>
  </si>
  <si>
    <t>Summary Leaderboard</t>
  </si>
  <si>
    <t>Name of Course</t>
  </si>
  <si>
    <t>Par for Course</t>
  </si>
  <si>
    <t>Total Yardage for Course</t>
  </si>
  <si>
    <t xml:space="preserve">a. </t>
  </si>
  <si>
    <t xml:space="preserve">b.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</si>
  <si>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</si>
  <si>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</si>
  <si>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</si>
  <si>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</si>
  <si>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</si>
  <si>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</si>
  <si>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</si>
  <si>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</si>
  <si>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</si>
  <si>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</si>
  <si>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</si>
  <si>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Type Course Par in cell asking for "Par for Course"</t>
  </si>
  <si>
    <t>Type Course Name in cell asking for "Name of Course"</t>
  </si>
  <si>
    <t>Type Course Yardage in cell asking for "Yardage for Course"</t>
  </si>
  <si>
    <t xml:space="preserve">12. </t>
  </si>
  <si>
    <t xml:space="preserve">13. </t>
  </si>
  <si>
    <t>DO NOT ENTER ANY OTHER INFORMATION ON THIS PAGE.</t>
  </si>
  <si>
    <t>It will be completed by the program.</t>
  </si>
  <si>
    <t>Team total will be the sum of the four lowest scores on the team</t>
  </si>
  <si>
    <t>Players will be listed by low score to high score within the individuals</t>
  </si>
  <si>
    <t>Ranking Teams and Individuals</t>
  </si>
  <si>
    <t>Before starting</t>
  </si>
  <si>
    <t>Check pairings to make sure you don't have two or more players from the same school in the same tee time.</t>
  </si>
  <si>
    <r>
      <t xml:space="preserve">Manually adjust names </t>
    </r>
    <r>
      <rPr>
        <b/>
        <sz val="10.5"/>
        <rFont val="Arial"/>
        <family val="2"/>
      </rPr>
      <t>on tee sheet only</t>
    </r>
    <r>
      <rPr>
        <sz val="10.5"/>
        <rFont val="Arial"/>
        <family val="2"/>
      </rPr>
      <t>, if there is a conflict.</t>
    </r>
  </si>
  <si>
    <t>If there is "no player" enter "999" for the front 9 and "999" for the back 9 scores</t>
  </si>
  <si>
    <t xml:space="preserve">NOTE:  After you've entered the last individual competitor,  </t>
  </si>
  <si>
    <t xml:space="preserve">type "no player" in all remaining individual cells beneath that.  </t>
  </si>
  <si>
    <t xml:space="preserve">This will help populate your "Tee Sheet".  When reviewing the </t>
  </si>
  <si>
    <t>"Tee Sheet", you can adjust times as needed.</t>
  </si>
  <si>
    <t xml:space="preserve">The "Tee Sheet" allows for more individuals than you have.  Ignore any cells that do not have a player in it. </t>
  </si>
  <si>
    <r>
      <t xml:space="preserve">The pages/tabs are </t>
    </r>
    <r>
      <rPr>
        <b/>
        <sz val="10.5"/>
        <rFont val="Arial"/>
        <family val="2"/>
      </rPr>
      <t>bolded</t>
    </r>
    <r>
      <rPr>
        <sz val="10.5"/>
        <rFont val="Arial"/>
        <family val="2"/>
      </rPr>
      <t>.  Please make sure you are on the correct page before proceeding with each step.</t>
    </r>
  </si>
  <si>
    <t>Individual School #9</t>
  </si>
  <si>
    <t>Individual #9</t>
  </si>
  <si>
    <t>Individual School #10</t>
  </si>
  <si>
    <t>Individual #10</t>
  </si>
  <si>
    <t>Individual School #11</t>
  </si>
  <si>
    <t>Individual #11</t>
  </si>
  <si>
    <t>Individual School #12</t>
  </si>
  <si>
    <t>Individual #12</t>
  </si>
  <si>
    <t>Board will automatically rank teams and individuals.</t>
  </si>
  <si>
    <t>Enter Course Par HERE</t>
  </si>
  <si>
    <t xml:space="preserve"> Par for Course</t>
  </si>
  <si>
    <t>Enter Course Yardage HERE</t>
  </si>
  <si>
    <t xml:space="preserve"> Total Yardage for Course</t>
  </si>
  <si>
    <t>Team total is automatically figured and will be the sum of the four lowest scores on the team</t>
  </si>
  <si>
    <t>Individual School #13</t>
  </si>
  <si>
    <t>Individual School #14</t>
  </si>
  <si>
    <t>Individual School #15</t>
  </si>
  <si>
    <t>Individual School #16</t>
  </si>
  <si>
    <t>Individual School #17</t>
  </si>
  <si>
    <t>Individual School #18</t>
  </si>
  <si>
    <t>Individual School #19</t>
  </si>
  <si>
    <t>Individual School #20</t>
  </si>
  <si>
    <t>Individual School #21</t>
  </si>
  <si>
    <t>Individual School #22</t>
  </si>
  <si>
    <t>Individual School #23</t>
  </si>
  <si>
    <t>Individual School #24</t>
  </si>
  <si>
    <t>Individual School #25</t>
  </si>
  <si>
    <t>Individual School #26</t>
  </si>
  <si>
    <t>Individual School #27</t>
  </si>
  <si>
    <t>Individual School #28</t>
  </si>
  <si>
    <t>Individual School #29</t>
  </si>
  <si>
    <t>Individual School #30</t>
  </si>
  <si>
    <t>Individual School #31</t>
  </si>
  <si>
    <t>Individual School #32</t>
  </si>
  <si>
    <t>Individual School #33</t>
  </si>
  <si>
    <t>Individual School #34</t>
  </si>
  <si>
    <t>Individual School #35</t>
  </si>
  <si>
    <t>Individual School #36</t>
  </si>
  <si>
    <t>Individual School #37</t>
  </si>
  <si>
    <t>Individual School #38</t>
  </si>
  <si>
    <t>Individual School #39</t>
  </si>
  <si>
    <t>Individual School #40</t>
  </si>
  <si>
    <t>Individual #13</t>
  </si>
  <si>
    <t>Individual #14</t>
  </si>
  <si>
    <t>Individual #15</t>
  </si>
  <si>
    <t>Individual #16</t>
  </si>
  <si>
    <t>Individual #17</t>
  </si>
  <si>
    <t>Individual #18</t>
  </si>
  <si>
    <t>Individual #19</t>
  </si>
  <si>
    <t>Individual #20</t>
  </si>
  <si>
    <t>Individual #21</t>
  </si>
  <si>
    <t>Individual #22</t>
  </si>
  <si>
    <t>Individual #23</t>
  </si>
  <si>
    <t>Individual #24</t>
  </si>
  <si>
    <t>Individual #25</t>
  </si>
  <si>
    <t>Individual #26</t>
  </si>
  <si>
    <t>Individual #27</t>
  </si>
  <si>
    <t>Individual #28</t>
  </si>
  <si>
    <t>Individual #29</t>
  </si>
  <si>
    <t>Individual #30</t>
  </si>
  <si>
    <t>Individual #31</t>
  </si>
  <si>
    <t>Individual #32</t>
  </si>
  <si>
    <t>Individual #33</t>
  </si>
  <si>
    <t>Individual #34</t>
  </si>
  <si>
    <t>Individual #35</t>
  </si>
  <si>
    <t>Individual #36</t>
  </si>
  <si>
    <t>Individual #37</t>
  </si>
  <si>
    <t>Individual #38</t>
  </si>
  <si>
    <t>Individual #39</t>
  </si>
  <si>
    <t>Individual #40</t>
  </si>
  <si>
    <t xml:space="preserve">The teams who won each of the regionals that feed into your sectional shall be placed in the 1-4 Team Wave.  </t>
  </si>
  <si>
    <t xml:space="preserve">Teams that were runners-up in their regional shall be placed in the 5-8 Team Wave, and third place teams in </t>
  </si>
  <si>
    <t>their regional shall be placed in the 9-12 Team Wave.</t>
  </si>
  <si>
    <t>Seed Players with team standings according to their regional score.</t>
  </si>
  <si>
    <t>Seed Individuals by qualifying score.</t>
  </si>
  <si>
    <t>fields.</t>
  </si>
  <si>
    <t>"Winner, Regional #1" - enter school name in appropriate lines. Repeat for all other teams in the appropriate.</t>
  </si>
  <si>
    <t>Winner, Regional #1</t>
  </si>
  <si>
    <t>Winner, Regional #2</t>
  </si>
  <si>
    <t>Winner, Regional #3</t>
  </si>
  <si>
    <t>Winner, Regional #4</t>
  </si>
  <si>
    <t>Runner-up, Regional #1</t>
  </si>
  <si>
    <t>Runner-up, Regional #2</t>
  </si>
  <si>
    <t>Runner-up, Regional #3</t>
  </si>
  <si>
    <t>Runner-up, Regional #4</t>
  </si>
  <si>
    <t>Third Place, Regional #1</t>
  </si>
  <si>
    <t>Third Place, Regional #2</t>
  </si>
  <si>
    <t>Third Place, Regional #3</t>
  </si>
  <si>
    <t>Third Place, Regional #4</t>
  </si>
  <si>
    <t>"Player #1" - enter player's name, grade, and qualifying score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</si>
</sst>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F400]h:mm:ss\ AM/PM"/>
    <numFmt numFmtId="171" formatCode="[$-409]h:mm\ AM/PM;@"/>
    <numFmt numFmtId="172" formatCode="0.0"/>
    <numFmt numFmtId="173" formatCode="0.000"/>
  </numFmts>
  <fonts count="5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textRotation="180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top"/>
    </xf>
    <xf numFmtId="0" fontId="7" fillId="33" borderId="24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>
      <alignment horizontal="center"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>
      <alignment horizontal="center"/>
    </xf>
    <xf numFmtId="0" fontId="8" fillId="33" borderId="29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>
      <alignment horizontal="center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>
      <alignment horizontal="center"/>
    </xf>
    <xf numFmtId="0" fontId="8" fillId="33" borderId="33" xfId="0" applyFont="1" applyFill="1" applyBorder="1" applyAlignment="1" applyProtection="1">
      <alignment horizontal="center"/>
      <protection/>
    </xf>
    <xf numFmtId="0" fontId="7" fillId="34" borderId="34" xfId="0" applyFont="1" applyFill="1" applyBorder="1" applyAlignment="1" applyProtection="1">
      <alignment horizontal="center"/>
      <protection locked="0"/>
    </xf>
    <xf numFmtId="0" fontId="7" fillId="34" borderId="3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4" borderId="3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33" borderId="36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/>
    </xf>
    <xf numFmtId="0" fontId="7" fillId="33" borderId="40" xfId="0" applyFont="1" applyFill="1" applyBorder="1" applyAlignment="1">
      <alignment horizontal="left"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49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41" xfId="0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/>
      <protection locked="0"/>
    </xf>
    <xf numFmtId="0" fontId="2" fillId="0" borderId="43" xfId="0" applyFont="1" applyFill="1" applyBorder="1" applyAlignment="1" applyProtection="1">
      <alignment/>
      <protection locked="0"/>
    </xf>
    <xf numFmtId="0" fontId="18" fillId="0" borderId="4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18" fillId="0" borderId="46" xfId="0" applyFont="1" applyFill="1" applyBorder="1" applyAlignment="1" applyProtection="1">
      <alignment/>
      <protection locked="0"/>
    </xf>
    <xf numFmtId="0" fontId="2" fillId="0" borderId="47" xfId="0" applyFont="1" applyFill="1" applyBorder="1" applyAlignment="1" applyProtection="1">
      <alignment/>
      <protection locked="0"/>
    </xf>
    <xf numFmtId="0" fontId="2" fillId="0" borderId="48" xfId="0" applyFont="1" applyFill="1" applyBorder="1" applyAlignment="1" applyProtection="1">
      <alignment/>
      <protection locked="0"/>
    </xf>
    <xf numFmtId="0" fontId="16" fillId="0" borderId="41" xfId="0" applyFont="1" applyBorder="1" applyAlignment="1" applyProtection="1">
      <alignment/>
      <protection/>
    </xf>
    <xf numFmtId="0" fontId="4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16" fillId="0" borderId="44" xfId="0" applyFont="1" applyBorder="1" applyAlignment="1" applyProtection="1">
      <alignment/>
      <protection/>
    </xf>
    <xf numFmtId="0" fontId="4" fillId="0" borderId="45" xfId="0" applyFont="1" applyFill="1" applyBorder="1" applyAlignment="1">
      <alignment/>
    </xf>
    <xf numFmtId="0" fontId="16" fillId="0" borderId="46" xfId="0" applyFont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4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45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 horizontal="right"/>
      <protection/>
    </xf>
    <xf numFmtId="0" fontId="15" fillId="0" borderId="47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33" borderId="1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37" xfId="0" applyFont="1" applyFill="1" applyBorder="1" applyAlignment="1">
      <alignment shrinkToFit="1"/>
    </xf>
    <xf numFmtId="0" fontId="2" fillId="0" borderId="34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shrinkToFit="1"/>
    </xf>
    <xf numFmtId="0" fontId="2" fillId="0" borderId="49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7" fillId="33" borderId="27" xfId="0" applyFont="1" applyFill="1" applyBorder="1" applyAlignment="1">
      <alignment shrinkToFit="1"/>
    </xf>
    <xf numFmtId="0" fontId="7" fillId="33" borderId="31" xfId="0" applyFont="1" applyFill="1" applyBorder="1" applyAlignment="1">
      <alignment shrinkToFit="1"/>
    </xf>
    <xf numFmtId="0" fontId="7" fillId="33" borderId="36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33" borderId="13" xfId="0" applyFont="1" applyFill="1" applyBorder="1" applyAlignment="1">
      <alignment shrinkToFit="1"/>
    </xf>
    <xf numFmtId="0" fontId="7" fillId="33" borderId="16" xfId="0" applyFont="1" applyFill="1" applyBorder="1" applyAlignment="1">
      <alignment shrinkToFit="1"/>
    </xf>
    <xf numFmtId="0" fontId="7" fillId="33" borderId="37" xfId="0" applyFont="1" applyFill="1" applyBorder="1" applyAlignment="1">
      <alignment shrinkToFit="1"/>
    </xf>
    <xf numFmtId="0" fontId="7" fillId="0" borderId="0" xfId="0" applyFont="1" applyAlignment="1">
      <alignment shrinkToFit="1"/>
    </xf>
    <xf numFmtId="0" fontId="7" fillId="33" borderId="31" xfId="0" applyFont="1" applyFill="1" applyBorder="1" applyAlignment="1">
      <alignment horizontal="left" shrinkToFit="1"/>
    </xf>
    <xf numFmtId="0" fontId="7" fillId="33" borderId="26" xfId="0" applyFont="1" applyFill="1" applyBorder="1" applyAlignment="1">
      <alignment shrinkToFit="1"/>
    </xf>
    <xf numFmtId="0" fontId="7" fillId="33" borderId="30" xfId="0" applyFont="1" applyFill="1" applyBorder="1" applyAlignment="1">
      <alignment shrinkToFit="1"/>
    </xf>
    <xf numFmtId="0" fontId="7" fillId="33" borderId="33" xfId="0" applyFont="1" applyFill="1" applyBorder="1" applyAlignment="1">
      <alignment shrinkToFi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35" borderId="51" xfId="0" applyFont="1" applyFill="1" applyBorder="1" applyAlignment="1">
      <alignment horizontal="center"/>
    </xf>
    <xf numFmtId="0" fontId="0" fillId="35" borderId="52" xfId="0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/>
    </xf>
    <xf numFmtId="0" fontId="8" fillId="35" borderId="54" xfId="0" applyFont="1" applyFill="1" applyBorder="1" applyAlignment="1">
      <alignment horizontal="center"/>
    </xf>
    <xf numFmtId="0" fontId="7" fillId="35" borderId="55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19" fillId="35" borderId="0" xfId="0" applyFont="1" applyFill="1" applyBorder="1" applyAlignment="1" applyProtection="1">
      <alignment horizontal="center"/>
      <protection locked="0"/>
    </xf>
    <xf numFmtId="0" fontId="19" fillId="35" borderId="57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shrinkToFit="1"/>
    </xf>
    <xf numFmtId="0" fontId="2" fillId="33" borderId="10" xfId="0" applyFont="1" applyFill="1" applyBorder="1" applyAlignment="1">
      <alignment shrinkToFit="1"/>
    </xf>
    <xf numFmtId="0" fontId="2" fillId="33" borderId="34" xfId="0" applyFont="1" applyFill="1" applyBorder="1" applyAlignment="1">
      <alignment shrinkToFit="1"/>
    </xf>
    <xf numFmtId="0" fontId="7" fillId="33" borderId="14" xfId="0" applyFont="1" applyFill="1" applyBorder="1" applyAlignment="1">
      <alignment shrinkToFit="1"/>
    </xf>
    <xf numFmtId="0" fontId="7" fillId="33" borderId="10" xfId="0" applyFont="1" applyFill="1" applyBorder="1" applyAlignment="1">
      <alignment shrinkToFit="1"/>
    </xf>
    <xf numFmtId="173" fontId="2" fillId="0" borderId="0" xfId="0" applyNumberFormat="1" applyFont="1" applyAlignment="1">
      <alignment/>
    </xf>
    <xf numFmtId="0" fontId="7" fillId="35" borderId="13" xfId="0" applyFont="1" applyFill="1" applyBorder="1" applyAlignment="1">
      <alignment horizontal="left" shrinkToFit="1"/>
    </xf>
    <xf numFmtId="0" fontId="7" fillId="35" borderId="16" xfId="0" applyFont="1" applyFill="1" applyBorder="1" applyAlignment="1">
      <alignment horizontal="left" shrinkToFit="1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37" xfId="0" applyFont="1" applyFill="1" applyBorder="1" applyAlignment="1">
      <alignment/>
    </xf>
    <xf numFmtId="0" fontId="7" fillId="35" borderId="34" xfId="0" applyFont="1" applyFill="1" applyBorder="1" applyAlignment="1">
      <alignment/>
    </xf>
    <xf numFmtId="0" fontId="7" fillId="35" borderId="39" xfId="0" applyFont="1" applyFill="1" applyBorder="1" applyAlignment="1">
      <alignment horizontal="left" shrinkToFit="1"/>
    </xf>
    <xf numFmtId="0" fontId="7" fillId="35" borderId="20" xfId="0" applyFont="1" applyFill="1" applyBorder="1" applyAlignment="1">
      <alignment horizontal="left" shrinkToFit="1"/>
    </xf>
    <xf numFmtId="0" fontId="7" fillId="35" borderId="20" xfId="0" applyFont="1" applyFill="1" applyBorder="1" applyAlignment="1">
      <alignment/>
    </xf>
    <xf numFmtId="0" fontId="7" fillId="35" borderId="58" xfId="0" applyFont="1" applyFill="1" applyBorder="1" applyAlignment="1">
      <alignment/>
    </xf>
    <xf numFmtId="0" fontId="8" fillId="33" borderId="27" xfId="0" applyFont="1" applyFill="1" applyBorder="1" applyAlignment="1" applyProtection="1">
      <alignment horizontal="center"/>
      <protection/>
    </xf>
    <xf numFmtId="0" fontId="8" fillId="33" borderId="31" xfId="0" applyFont="1" applyFill="1" applyBorder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49" xfId="0" applyFont="1" applyFill="1" applyBorder="1" applyAlignment="1">
      <alignment/>
    </xf>
    <xf numFmtId="0" fontId="7" fillId="35" borderId="59" xfId="0" applyFont="1" applyFill="1" applyBorder="1" applyAlignment="1">
      <alignment horizontal="left"/>
    </xf>
    <xf numFmtId="0" fontId="7" fillId="35" borderId="60" xfId="0" applyFont="1" applyFill="1" applyBorder="1" applyAlignment="1">
      <alignment horizontal="left"/>
    </xf>
    <xf numFmtId="0" fontId="7" fillId="35" borderId="5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0" xfId="0" applyFont="1" applyFill="1" applyBorder="1" applyAlignment="1">
      <alignment shrinkToFit="1"/>
    </xf>
    <xf numFmtId="0" fontId="7" fillId="35" borderId="34" xfId="0" applyFont="1" applyFill="1" applyBorder="1" applyAlignment="1">
      <alignment shrinkToFit="1"/>
    </xf>
    <xf numFmtId="0" fontId="16" fillId="0" borderId="0" xfId="0" applyFont="1" applyAlignment="1">
      <alignment horizontal="left"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11" fillId="33" borderId="6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shrinkToFit="1"/>
    </xf>
    <xf numFmtId="0" fontId="11" fillId="33" borderId="6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6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33" borderId="65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shrinkToFit="1"/>
    </xf>
    <xf numFmtId="0" fontId="7" fillId="35" borderId="34" xfId="0" applyFont="1" applyFill="1" applyBorder="1" applyAlignment="1">
      <alignment horizontal="left" shrinkToFit="1"/>
    </xf>
    <xf numFmtId="0" fontId="10" fillId="33" borderId="67" xfId="0" applyFont="1" applyFill="1" applyBorder="1" applyAlignment="1">
      <alignment horizontal="left" vertical="center"/>
    </xf>
    <xf numFmtId="0" fontId="10" fillId="33" borderId="68" xfId="0" applyFont="1" applyFill="1" applyBorder="1" applyAlignment="1">
      <alignment horizontal="left" vertical="center"/>
    </xf>
    <xf numFmtId="0" fontId="6" fillId="35" borderId="69" xfId="0" applyFont="1" applyFill="1" applyBorder="1" applyAlignment="1" applyProtection="1">
      <alignment horizontal="center" vertical="center" shrinkToFit="1"/>
      <protection locked="0"/>
    </xf>
    <xf numFmtId="0" fontId="8" fillId="35" borderId="0" xfId="0" applyFont="1" applyFill="1" applyBorder="1" applyAlignment="1">
      <alignment horizontal="left"/>
    </xf>
    <xf numFmtId="0" fontId="8" fillId="35" borderId="57" xfId="0" applyFont="1" applyFill="1" applyBorder="1" applyAlignment="1">
      <alignment horizontal="left"/>
    </xf>
    <xf numFmtId="0" fontId="7" fillId="35" borderId="39" xfId="0" applyFont="1" applyFill="1" applyBorder="1" applyAlignment="1">
      <alignment horizontal="left" shrinkToFit="1"/>
    </xf>
    <xf numFmtId="0" fontId="7" fillId="33" borderId="40" xfId="0" applyFont="1" applyFill="1" applyBorder="1" applyAlignment="1">
      <alignment horizontal="left" shrinkToFit="1"/>
    </xf>
    <xf numFmtId="0" fontId="7" fillId="35" borderId="20" xfId="0" applyFont="1" applyFill="1" applyBorder="1" applyAlignment="1">
      <alignment horizontal="left" shrinkToFit="1"/>
    </xf>
    <xf numFmtId="0" fontId="7" fillId="33" borderId="21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42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140625" style="71" customWidth="1"/>
    <col min="2" max="2" width="4.28125" style="70" customWidth="1"/>
    <col min="3" max="10" width="9.140625" style="70" customWidth="1"/>
    <col min="11" max="11" width="21.7109375" style="70" customWidth="1"/>
    <col min="12" max="16384" width="9.140625" style="70" customWidth="1"/>
  </cols>
  <sheetData>
    <row r="1" spans="1:11" ht="14.25">
      <c r="A1" s="79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25">
      <c r="A2" s="79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25">
      <c r="A3" s="72" t="s">
        <v>83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4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4.25">
      <c r="A5" s="79" t="s">
        <v>74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4.25">
      <c r="A6" s="81" t="s">
        <v>53</v>
      </c>
      <c r="B6" s="72" t="s">
        <v>154</v>
      </c>
      <c r="C6" s="72"/>
      <c r="D6" s="72"/>
      <c r="E6" s="72"/>
      <c r="F6" s="72"/>
      <c r="G6" s="72"/>
      <c r="H6" s="72"/>
      <c r="I6" s="72"/>
      <c r="J6" s="72"/>
      <c r="K6" s="72"/>
    </row>
    <row r="7" spans="1:11" ht="14.25">
      <c r="A7" s="81"/>
      <c r="B7" s="72" t="s">
        <v>155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14.25">
      <c r="A8" s="81"/>
      <c r="B8" s="72" t="s">
        <v>156</v>
      </c>
      <c r="C8" s="72"/>
      <c r="D8" s="72"/>
      <c r="E8" s="72"/>
      <c r="F8" s="72"/>
      <c r="G8" s="72"/>
      <c r="H8" s="72"/>
      <c r="I8" s="72"/>
      <c r="J8" s="72"/>
      <c r="K8" s="72"/>
    </row>
    <row r="9" spans="1:11" ht="14.25">
      <c r="A9" s="81" t="s">
        <v>54</v>
      </c>
      <c r="B9" s="72" t="s">
        <v>157</v>
      </c>
      <c r="C9" s="72"/>
      <c r="D9" s="72"/>
      <c r="E9" s="72"/>
      <c r="F9" s="72"/>
      <c r="G9" s="72"/>
      <c r="H9" s="72"/>
      <c r="I9" s="72"/>
      <c r="J9" s="72"/>
      <c r="K9" s="72"/>
    </row>
    <row r="10" spans="1:11" ht="14.25">
      <c r="A10" s="81" t="s">
        <v>55</v>
      </c>
      <c r="B10" s="72" t="s">
        <v>158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4.25">
      <c r="A11" s="80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4.25">
      <c r="A12" s="79" t="s">
        <v>47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4.25">
      <c r="A13" s="81" t="s">
        <v>56</v>
      </c>
      <c r="B13" s="72" t="s">
        <v>65</v>
      </c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4.25">
      <c r="A14" s="81" t="s">
        <v>57</v>
      </c>
      <c r="B14" s="72" t="s">
        <v>64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4.25">
      <c r="A15" s="81" t="s">
        <v>58</v>
      </c>
      <c r="B15" s="72" t="s">
        <v>66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4.25">
      <c r="A16" s="81"/>
      <c r="B16" s="82" t="s">
        <v>69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4.25">
      <c r="A17" s="81"/>
      <c r="B17" s="72" t="s">
        <v>70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4.25">
      <c r="A18" s="80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4.25">
      <c r="A19" s="79" t="s">
        <v>39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4.25">
      <c r="A20" s="81" t="s">
        <v>59</v>
      </c>
      <c r="B20" s="72" t="s">
        <v>160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4.25">
      <c r="A21" s="81"/>
      <c r="B21" s="72" t="s">
        <v>159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4.25">
      <c r="A22" s="81" t="s">
        <v>60</v>
      </c>
      <c r="B22" s="72" t="s">
        <v>173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14.25">
      <c r="A23" s="80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4.25">
      <c r="A24" s="79" t="s">
        <v>40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4.25">
      <c r="A25" s="81" t="s">
        <v>61</v>
      </c>
      <c r="B25" s="72" t="s">
        <v>41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14.25">
      <c r="A26" s="83"/>
      <c r="B26" s="84" t="s">
        <v>75</v>
      </c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4.25">
      <c r="A27" s="83"/>
      <c r="B27" s="84" t="s">
        <v>76</v>
      </c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4.25">
      <c r="A28" s="80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ht="14.25">
      <c r="A29" s="79" t="s">
        <v>42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4.25">
      <c r="A30" s="81" t="s">
        <v>62</v>
      </c>
      <c r="B30" s="72" t="s">
        <v>43</v>
      </c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4.25">
      <c r="A31" s="81" t="s">
        <v>63</v>
      </c>
      <c r="B31" s="72" t="s">
        <v>45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4.25">
      <c r="A32" s="80"/>
      <c r="B32" s="85" t="s">
        <v>51</v>
      </c>
      <c r="C32" s="72" t="s">
        <v>44</v>
      </c>
      <c r="D32" s="72"/>
      <c r="E32" s="72"/>
      <c r="F32" s="72"/>
      <c r="G32" s="72"/>
      <c r="H32" s="72"/>
      <c r="I32" s="72"/>
      <c r="J32" s="72"/>
      <c r="K32" s="72"/>
    </row>
    <row r="33" spans="1:11" ht="14.25">
      <c r="A33" s="80"/>
      <c r="B33" s="85"/>
      <c r="C33" s="72" t="s">
        <v>77</v>
      </c>
      <c r="D33" s="72"/>
      <c r="E33" s="72"/>
      <c r="F33" s="72"/>
      <c r="G33" s="72"/>
      <c r="H33" s="72"/>
      <c r="I33" s="72"/>
      <c r="J33" s="72"/>
      <c r="K33" s="72"/>
    </row>
    <row r="34" spans="1:11" ht="14.25">
      <c r="A34" s="80"/>
      <c r="B34" s="85" t="s">
        <v>52</v>
      </c>
      <c r="C34" s="72" t="s">
        <v>71</v>
      </c>
      <c r="D34" s="72"/>
      <c r="E34" s="72"/>
      <c r="F34" s="72"/>
      <c r="G34" s="72"/>
      <c r="H34" s="72"/>
      <c r="I34" s="72"/>
      <c r="J34" s="72"/>
      <c r="K34" s="72"/>
    </row>
    <row r="35" spans="1:11" ht="14.25">
      <c r="A35" s="81" t="s">
        <v>67</v>
      </c>
      <c r="B35" s="72" t="s">
        <v>46</v>
      </c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14.25">
      <c r="A36" s="80"/>
      <c r="B36" s="85" t="s">
        <v>51</v>
      </c>
      <c r="C36" s="72" t="s">
        <v>44</v>
      </c>
      <c r="D36" s="72"/>
      <c r="E36" s="72"/>
      <c r="F36" s="72"/>
      <c r="G36" s="72"/>
      <c r="H36" s="72"/>
      <c r="I36" s="72"/>
      <c r="J36" s="72"/>
      <c r="K36" s="72"/>
    </row>
    <row r="37" spans="1:11" ht="14.25">
      <c r="A37" s="80"/>
      <c r="B37" s="85"/>
      <c r="C37" s="72" t="s">
        <v>77</v>
      </c>
      <c r="D37" s="72"/>
      <c r="E37" s="72"/>
      <c r="F37" s="72"/>
      <c r="G37" s="72"/>
      <c r="H37" s="72"/>
      <c r="I37" s="72"/>
      <c r="J37" s="72"/>
      <c r="K37" s="72"/>
    </row>
    <row r="38" spans="1:11" ht="14.25">
      <c r="A38" s="80"/>
      <c r="B38" s="85" t="s">
        <v>52</v>
      </c>
      <c r="C38" s="72" t="s">
        <v>72</v>
      </c>
      <c r="D38" s="72"/>
      <c r="E38" s="72"/>
      <c r="F38" s="72"/>
      <c r="G38" s="72"/>
      <c r="H38" s="72"/>
      <c r="I38" s="72"/>
      <c r="J38" s="72"/>
      <c r="K38" s="72"/>
    </row>
    <row r="39" spans="1:11" ht="14.25">
      <c r="A39" s="80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4.25">
      <c r="A40" s="79" t="s">
        <v>47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4.25">
      <c r="A41" s="81" t="s">
        <v>68</v>
      </c>
      <c r="B41" s="86" t="s">
        <v>73</v>
      </c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14.25">
      <c r="A42" s="81"/>
      <c r="B42" s="195" t="s">
        <v>92</v>
      </c>
      <c r="C42" s="195"/>
      <c r="D42" s="195"/>
      <c r="E42" s="195"/>
      <c r="F42" s="195"/>
      <c r="G42" s="195"/>
      <c r="H42" s="195"/>
      <c r="I42" s="195"/>
      <c r="J42" s="195"/>
      <c r="K42" s="195"/>
    </row>
    <row r="43" spans="1:11" ht="14.25">
      <c r="A43" s="80"/>
      <c r="B43" s="85"/>
      <c r="C43" s="72"/>
      <c r="D43" s="72"/>
      <c r="E43" s="72"/>
      <c r="F43" s="72"/>
      <c r="G43" s="72"/>
      <c r="H43" s="72"/>
      <c r="I43" s="72"/>
      <c r="J43" s="72"/>
      <c r="K43" s="72"/>
    </row>
    <row r="44" spans="1:11" ht="14.25">
      <c r="A44" s="80"/>
      <c r="B44" s="85"/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4.25">
      <c r="A45" s="80"/>
      <c r="B45" s="72"/>
      <c r="C45" s="72"/>
      <c r="D45" s="72"/>
      <c r="E45" s="72"/>
      <c r="F45" s="72"/>
      <c r="G45" s="72"/>
      <c r="H45" s="72"/>
      <c r="I45" s="72"/>
      <c r="J45" s="72"/>
      <c r="K45" s="72"/>
    </row>
  </sheetData>
  <sheetProtection password="F6F0" sheet="1" selectLockedCells="1"/>
  <mergeCells count="1">
    <mergeCell ref="B42:K42"/>
  </mergeCells>
  <printOptions/>
  <pageMargins left="0.25" right="0.25" top="0.5" bottom="0.25" header="0.25" footer="0.3"/>
  <pageSetup horizontalDpi="600" verticalDpi="600" orientation="portrait" r:id="rId1"/>
  <headerFooter>
    <oddHeader>&amp;C&amp;"Arial,Bold"&amp;11IHSA Golf Scoring Program - Sectional Tournament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54" customWidth="1"/>
    <col min="2" max="2" width="8.00390625" style="55" customWidth="1"/>
    <col min="3" max="3" width="31.8515625" style="54" customWidth="1"/>
    <col min="4" max="4" width="5.421875" style="55" customWidth="1"/>
    <col min="5" max="5" width="11.57421875" style="55" customWidth="1"/>
    <col min="6" max="16384" width="9.140625" style="54" customWidth="1"/>
  </cols>
  <sheetData>
    <row r="1" spans="1:5" ht="15.75">
      <c r="A1" s="54" t="s">
        <v>9</v>
      </c>
      <c r="B1" s="55" t="s">
        <v>10</v>
      </c>
      <c r="C1" s="54" t="s">
        <v>11</v>
      </c>
      <c r="D1" s="55" t="s">
        <v>12</v>
      </c>
      <c r="E1" s="55" t="s">
        <v>37</v>
      </c>
    </row>
    <row r="2" spans="3:5" ht="16.5" thickBot="1">
      <c r="C2" s="56"/>
      <c r="D2" s="57"/>
      <c r="E2" s="57"/>
    </row>
    <row r="3" spans="1:5" ht="16.5" thickTop="1">
      <c r="A3" s="125" t="s">
        <v>161</v>
      </c>
      <c r="B3" s="126">
        <v>1</v>
      </c>
      <c r="C3" s="127" t="s">
        <v>13</v>
      </c>
      <c r="D3" s="58"/>
      <c r="E3" s="59"/>
    </row>
    <row r="4" spans="1:5" ht="15.75">
      <c r="A4" s="128" t="s">
        <v>161</v>
      </c>
      <c r="B4" s="129">
        <v>2</v>
      </c>
      <c r="C4" s="130" t="s">
        <v>14</v>
      </c>
      <c r="D4" s="60"/>
      <c r="E4" s="61"/>
    </row>
    <row r="5" spans="1:5" ht="15.75">
      <c r="A5" s="128" t="s">
        <v>161</v>
      </c>
      <c r="B5" s="129">
        <v>3</v>
      </c>
      <c r="C5" s="130" t="s">
        <v>15</v>
      </c>
      <c r="D5" s="60"/>
      <c r="E5" s="61"/>
    </row>
    <row r="6" spans="1:5" ht="15.75">
      <c r="A6" s="128" t="s">
        <v>161</v>
      </c>
      <c r="B6" s="129">
        <v>4</v>
      </c>
      <c r="C6" s="130" t="s">
        <v>16</v>
      </c>
      <c r="D6" s="60"/>
      <c r="E6" s="61"/>
    </row>
    <row r="7" spans="1:5" ht="15.75">
      <c r="A7" s="128" t="s">
        <v>161</v>
      </c>
      <c r="B7" s="129">
        <v>5</v>
      </c>
      <c r="C7" s="130" t="s">
        <v>17</v>
      </c>
      <c r="D7" s="60"/>
      <c r="E7" s="61"/>
    </row>
    <row r="8" spans="1:5" ht="16.5" thickBot="1">
      <c r="A8" s="131" t="s">
        <v>161</v>
      </c>
      <c r="B8" s="132">
        <v>6</v>
      </c>
      <c r="C8" s="133" t="s">
        <v>18</v>
      </c>
      <c r="D8" s="62"/>
      <c r="E8" s="63"/>
    </row>
    <row r="9" spans="1:5" ht="16.5" thickTop="1">
      <c r="A9" s="125" t="s">
        <v>162</v>
      </c>
      <c r="B9" s="126">
        <v>1</v>
      </c>
      <c r="C9" s="127" t="s">
        <v>13</v>
      </c>
      <c r="D9" s="58"/>
      <c r="E9" s="59"/>
    </row>
    <row r="10" spans="1:5" ht="15.75">
      <c r="A10" s="128" t="s">
        <v>162</v>
      </c>
      <c r="B10" s="129">
        <v>2</v>
      </c>
      <c r="C10" s="130" t="s">
        <v>14</v>
      </c>
      <c r="D10" s="60"/>
      <c r="E10" s="61"/>
    </row>
    <row r="11" spans="1:5" ht="15.75">
      <c r="A11" s="128" t="s">
        <v>162</v>
      </c>
      <c r="B11" s="129">
        <v>3</v>
      </c>
      <c r="C11" s="130" t="s">
        <v>15</v>
      </c>
      <c r="D11" s="60"/>
      <c r="E11" s="61"/>
    </row>
    <row r="12" spans="1:5" ht="15.75">
      <c r="A12" s="128" t="s">
        <v>162</v>
      </c>
      <c r="B12" s="129">
        <v>4</v>
      </c>
      <c r="C12" s="130" t="s">
        <v>16</v>
      </c>
      <c r="D12" s="60"/>
      <c r="E12" s="61"/>
    </row>
    <row r="13" spans="1:5" ht="15.75">
      <c r="A13" s="128" t="s">
        <v>162</v>
      </c>
      <c r="B13" s="129">
        <v>5</v>
      </c>
      <c r="C13" s="130" t="s">
        <v>17</v>
      </c>
      <c r="D13" s="60"/>
      <c r="E13" s="61"/>
    </row>
    <row r="14" spans="1:5" ht="16.5" thickBot="1">
      <c r="A14" s="131" t="s">
        <v>162</v>
      </c>
      <c r="B14" s="132">
        <v>6</v>
      </c>
      <c r="C14" s="133" t="s">
        <v>18</v>
      </c>
      <c r="D14" s="62"/>
      <c r="E14" s="63"/>
    </row>
    <row r="15" spans="1:5" ht="16.5" thickTop="1">
      <c r="A15" s="125" t="s">
        <v>163</v>
      </c>
      <c r="B15" s="126">
        <v>1</v>
      </c>
      <c r="C15" s="127" t="s">
        <v>13</v>
      </c>
      <c r="D15" s="58"/>
      <c r="E15" s="59"/>
    </row>
    <row r="16" spans="1:5" ht="15.75">
      <c r="A16" s="128" t="s">
        <v>163</v>
      </c>
      <c r="B16" s="129">
        <v>2</v>
      </c>
      <c r="C16" s="130" t="s">
        <v>14</v>
      </c>
      <c r="D16" s="60"/>
      <c r="E16" s="61"/>
    </row>
    <row r="17" spans="1:5" ht="15.75">
      <c r="A17" s="128" t="s">
        <v>163</v>
      </c>
      <c r="B17" s="129">
        <v>3</v>
      </c>
      <c r="C17" s="130" t="s">
        <v>15</v>
      </c>
      <c r="D17" s="60"/>
      <c r="E17" s="61"/>
    </row>
    <row r="18" spans="1:5" ht="15.75">
      <c r="A18" s="128" t="s">
        <v>163</v>
      </c>
      <c r="B18" s="129">
        <v>4</v>
      </c>
      <c r="C18" s="130" t="s">
        <v>16</v>
      </c>
      <c r="D18" s="60"/>
      <c r="E18" s="61"/>
    </row>
    <row r="19" spans="1:5" ht="15.75">
      <c r="A19" s="128" t="s">
        <v>163</v>
      </c>
      <c r="B19" s="129">
        <v>5</v>
      </c>
      <c r="C19" s="130" t="s">
        <v>17</v>
      </c>
      <c r="D19" s="60"/>
      <c r="E19" s="61"/>
    </row>
    <row r="20" spans="1:5" ht="16.5" thickBot="1">
      <c r="A20" s="131" t="s">
        <v>163</v>
      </c>
      <c r="B20" s="132">
        <v>6</v>
      </c>
      <c r="C20" s="133" t="s">
        <v>18</v>
      </c>
      <c r="D20" s="62"/>
      <c r="E20" s="63"/>
    </row>
    <row r="21" spans="1:5" ht="16.5" thickTop="1">
      <c r="A21" s="125" t="s">
        <v>164</v>
      </c>
      <c r="B21" s="126">
        <v>1</v>
      </c>
      <c r="C21" s="127" t="s">
        <v>13</v>
      </c>
      <c r="D21" s="58"/>
      <c r="E21" s="59"/>
    </row>
    <row r="22" spans="1:5" ht="15.75">
      <c r="A22" s="128" t="s">
        <v>164</v>
      </c>
      <c r="B22" s="129">
        <v>2</v>
      </c>
      <c r="C22" s="130" t="s">
        <v>14</v>
      </c>
      <c r="D22" s="60"/>
      <c r="E22" s="61"/>
    </row>
    <row r="23" spans="1:5" ht="15.75">
      <c r="A23" s="128" t="s">
        <v>164</v>
      </c>
      <c r="B23" s="129">
        <v>3</v>
      </c>
      <c r="C23" s="130" t="s">
        <v>15</v>
      </c>
      <c r="D23" s="60"/>
      <c r="E23" s="61"/>
    </row>
    <row r="24" spans="1:5" ht="15.75">
      <c r="A24" s="128" t="s">
        <v>164</v>
      </c>
      <c r="B24" s="129">
        <v>4</v>
      </c>
      <c r="C24" s="130" t="s">
        <v>16</v>
      </c>
      <c r="D24" s="60"/>
      <c r="E24" s="61"/>
    </row>
    <row r="25" spans="1:5" ht="15.75">
      <c r="A25" s="128" t="s">
        <v>164</v>
      </c>
      <c r="B25" s="129">
        <v>5</v>
      </c>
      <c r="C25" s="130" t="s">
        <v>17</v>
      </c>
      <c r="D25" s="60"/>
      <c r="E25" s="61"/>
    </row>
    <row r="26" spans="1:5" ht="16.5" thickBot="1">
      <c r="A26" s="131" t="s">
        <v>164</v>
      </c>
      <c r="B26" s="132">
        <v>6</v>
      </c>
      <c r="C26" s="133" t="s">
        <v>18</v>
      </c>
      <c r="D26" s="62"/>
      <c r="E26" s="63"/>
    </row>
    <row r="27" spans="1:5" ht="16.5" thickTop="1">
      <c r="A27" s="125" t="s">
        <v>165</v>
      </c>
      <c r="B27" s="126">
        <v>1</v>
      </c>
      <c r="C27" s="127" t="s">
        <v>13</v>
      </c>
      <c r="D27" s="58"/>
      <c r="E27" s="59"/>
    </row>
    <row r="28" spans="1:5" ht="15.75">
      <c r="A28" s="128" t="s">
        <v>165</v>
      </c>
      <c r="B28" s="129">
        <v>2</v>
      </c>
      <c r="C28" s="130" t="s">
        <v>14</v>
      </c>
      <c r="D28" s="60"/>
      <c r="E28" s="61"/>
    </row>
    <row r="29" spans="1:5" ht="15.75">
      <c r="A29" s="128" t="s">
        <v>165</v>
      </c>
      <c r="B29" s="129">
        <v>3</v>
      </c>
      <c r="C29" s="130" t="s">
        <v>15</v>
      </c>
      <c r="D29" s="60"/>
      <c r="E29" s="61"/>
    </row>
    <row r="30" spans="1:5" ht="15.75">
      <c r="A30" s="128" t="s">
        <v>165</v>
      </c>
      <c r="B30" s="129">
        <v>4</v>
      </c>
      <c r="C30" s="130" t="s">
        <v>16</v>
      </c>
      <c r="D30" s="60"/>
      <c r="E30" s="61"/>
    </row>
    <row r="31" spans="1:5" ht="15.75">
      <c r="A31" s="128" t="s">
        <v>165</v>
      </c>
      <c r="B31" s="129">
        <v>5</v>
      </c>
      <c r="C31" s="130" t="s">
        <v>17</v>
      </c>
      <c r="D31" s="60"/>
      <c r="E31" s="61"/>
    </row>
    <row r="32" spans="1:5" ht="16.5" thickBot="1">
      <c r="A32" s="131" t="s">
        <v>165</v>
      </c>
      <c r="B32" s="132">
        <v>6</v>
      </c>
      <c r="C32" s="133" t="s">
        <v>18</v>
      </c>
      <c r="D32" s="62"/>
      <c r="E32" s="63"/>
    </row>
    <row r="33" spans="1:5" ht="16.5" thickTop="1">
      <c r="A33" s="125" t="s">
        <v>166</v>
      </c>
      <c r="B33" s="126">
        <v>1</v>
      </c>
      <c r="C33" s="127" t="s">
        <v>13</v>
      </c>
      <c r="D33" s="58"/>
      <c r="E33" s="59"/>
    </row>
    <row r="34" spans="1:5" ht="15.75">
      <c r="A34" s="128" t="s">
        <v>166</v>
      </c>
      <c r="B34" s="129">
        <v>2</v>
      </c>
      <c r="C34" s="130" t="s">
        <v>14</v>
      </c>
      <c r="D34" s="60"/>
      <c r="E34" s="61"/>
    </row>
    <row r="35" spans="1:5" ht="15.75">
      <c r="A35" s="128" t="s">
        <v>166</v>
      </c>
      <c r="B35" s="129">
        <v>3</v>
      </c>
      <c r="C35" s="130" t="s">
        <v>15</v>
      </c>
      <c r="D35" s="60"/>
      <c r="E35" s="61"/>
    </row>
    <row r="36" spans="1:5" ht="15.75">
      <c r="A36" s="128" t="s">
        <v>166</v>
      </c>
      <c r="B36" s="129">
        <v>4</v>
      </c>
      <c r="C36" s="130" t="s">
        <v>16</v>
      </c>
      <c r="D36" s="60"/>
      <c r="E36" s="61"/>
    </row>
    <row r="37" spans="1:5" ht="15.75">
      <c r="A37" s="128" t="s">
        <v>166</v>
      </c>
      <c r="B37" s="129">
        <v>5</v>
      </c>
      <c r="C37" s="130" t="s">
        <v>17</v>
      </c>
      <c r="D37" s="60"/>
      <c r="E37" s="61"/>
    </row>
    <row r="38" spans="1:5" ht="16.5" thickBot="1">
      <c r="A38" s="131" t="s">
        <v>166</v>
      </c>
      <c r="B38" s="132">
        <v>6</v>
      </c>
      <c r="C38" s="133" t="s">
        <v>18</v>
      </c>
      <c r="D38" s="62"/>
      <c r="E38" s="63"/>
    </row>
    <row r="39" spans="1:5" ht="16.5" thickTop="1">
      <c r="A39" s="125" t="s">
        <v>167</v>
      </c>
      <c r="B39" s="126">
        <v>1</v>
      </c>
      <c r="C39" s="127" t="s">
        <v>13</v>
      </c>
      <c r="D39" s="58"/>
      <c r="E39" s="59"/>
    </row>
    <row r="40" spans="1:5" ht="409.5">
      <c r="A40" s="128" t="s">
        <v>167</v>
      </c>
      <c r="B40" s="129">
        <v>2</v>
      </c>
      <c r="C40" s="130" t="s">
        <v>14</v>
      </c>
      <c r="D40" s="60"/>
      <c r="E40" s="61"/>
    </row>
    <row r="41" spans="1:5" ht="409.5">
      <c r="A41" s="128" t="s">
        <v>167</v>
      </c>
      <c r="B41" s="129">
        <v>3</v>
      </c>
      <c r="C41" s="130" t="s">
        <v>15</v>
      </c>
      <c r="D41" s="60"/>
      <c r="E41" s="61"/>
    </row>
    <row r="42" spans="1:5" ht="409.5">
      <c r="A42" s="128" t="s">
        <v>167</v>
      </c>
      <c r="B42" s="129">
        <v>4</v>
      </c>
      <c r="C42" s="130" t="s">
        <v>16</v>
      </c>
      <c r="D42" s="60"/>
      <c r="E42" s="61"/>
    </row>
    <row r="43" spans="1:5" ht="409.5">
      <c r="A43" s="128" t="s">
        <v>167</v>
      </c>
      <c r="B43" s="129">
        <v>5</v>
      </c>
      <c r="C43" s="130" t="s">
        <v>17</v>
      </c>
      <c r="D43" s="60"/>
      <c r="E43" s="61"/>
    </row>
    <row r="44" spans="1:5" ht="16.5" thickBot="1">
      <c r="A44" s="131" t="s">
        <v>167</v>
      </c>
      <c r="B44" s="132">
        <v>6</v>
      </c>
      <c r="C44" s="133" t="s">
        <v>18</v>
      </c>
      <c r="D44" s="62"/>
      <c r="E44" s="63"/>
    </row>
    <row r="45" spans="1:5" ht="16.5" thickTop="1">
      <c r="A45" s="125" t="s">
        <v>168</v>
      </c>
      <c r="B45" s="126">
        <v>1</v>
      </c>
      <c r="C45" s="127" t="s">
        <v>13</v>
      </c>
      <c r="D45" s="58"/>
      <c r="E45" s="59"/>
    </row>
    <row r="46" spans="1:5" ht="409.5">
      <c r="A46" s="128" t="s">
        <v>168</v>
      </c>
      <c r="B46" s="129">
        <v>2</v>
      </c>
      <c r="C46" s="130" t="s">
        <v>14</v>
      </c>
      <c r="D46" s="60"/>
      <c r="E46" s="61"/>
    </row>
    <row r="47" spans="1:5" ht="409.5">
      <c r="A47" s="128" t="s">
        <v>168</v>
      </c>
      <c r="B47" s="129">
        <v>3</v>
      </c>
      <c r="C47" s="130" t="s">
        <v>15</v>
      </c>
      <c r="D47" s="60"/>
      <c r="E47" s="61"/>
    </row>
    <row r="48" spans="1:5" ht="409.5">
      <c r="A48" s="128" t="s">
        <v>168</v>
      </c>
      <c r="B48" s="129">
        <v>4</v>
      </c>
      <c r="C48" s="130" t="s">
        <v>16</v>
      </c>
      <c r="D48" s="60"/>
      <c r="E48" s="61"/>
    </row>
    <row r="49" spans="1:5" ht="409.5">
      <c r="A49" s="128" t="s">
        <v>168</v>
      </c>
      <c r="B49" s="129">
        <v>5</v>
      </c>
      <c r="C49" s="130" t="s">
        <v>17</v>
      </c>
      <c r="D49" s="60"/>
      <c r="E49" s="61"/>
    </row>
    <row r="50" spans="1:5" ht="16.5" thickBot="1">
      <c r="A50" s="131" t="s">
        <v>168</v>
      </c>
      <c r="B50" s="132">
        <v>6</v>
      </c>
      <c r="C50" s="133" t="s">
        <v>18</v>
      </c>
      <c r="D50" s="62"/>
      <c r="E50" s="63"/>
    </row>
    <row r="51" spans="1:5" ht="16.5" thickTop="1">
      <c r="A51" s="125" t="s">
        <v>169</v>
      </c>
      <c r="B51" s="126">
        <v>1</v>
      </c>
      <c r="C51" s="127" t="s">
        <v>13</v>
      </c>
      <c r="D51" s="58"/>
      <c r="E51" s="59"/>
    </row>
    <row r="52" spans="1:5" ht="409.5">
      <c r="A52" s="128" t="s">
        <v>169</v>
      </c>
      <c r="B52" s="129">
        <v>2</v>
      </c>
      <c r="C52" s="130" t="s">
        <v>14</v>
      </c>
      <c r="D52" s="60"/>
      <c r="E52" s="61"/>
    </row>
    <row r="53" spans="1:5" ht="409.5">
      <c r="A53" s="128" t="s">
        <v>169</v>
      </c>
      <c r="B53" s="129">
        <v>3</v>
      </c>
      <c r="C53" s="130" t="s">
        <v>15</v>
      </c>
      <c r="D53" s="60"/>
      <c r="E53" s="61"/>
    </row>
    <row r="54" spans="1:5" ht="409.5">
      <c r="A54" s="128" t="s">
        <v>169</v>
      </c>
      <c r="B54" s="129">
        <v>4</v>
      </c>
      <c r="C54" s="130" t="s">
        <v>16</v>
      </c>
      <c r="D54" s="60"/>
      <c r="E54" s="61"/>
    </row>
    <row r="55" spans="1:5" ht="409.5">
      <c r="A55" s="128" t="s">
        <v>169</v>
      </c>
      <c r="B55" s="129">
        <v>5</v>
      </c>
      <c r="C55" s="130" t="s">
        <v>17</v>
      </c>
      <c r="D55" s="60"/>
      <c r="E55" s="61"/>
    </row>
    <row r="56" spans="1:5" ht="16.5" thickBot="1">
      <c r="A56" s="131" t="s">
        <v>169</v>
      </c>
      <c r="B56" s="132">
        <v>6</v>
      </c>
      <c r="C56" s="133" t="s">
        <v>18</v>
      </c>
      <c r="D56" s="62"/>
      <c r="E56" s="63"/>
    </row>
    <row r="57" spans="1:5" ht="16.5" thickTop="1">
      <c r="A57" s="125" t="s">
        <v>170</v>
      </c>
      <c r="B57" s="126">
        <v>1</v>
      </c>
      <c r="C57" s="127" t="s">
        <v>13</v>
      </c>
      <c r="D57" s="58"/>
      <c r="E57" s="59"/>
    </row>
    <row r="58" spans="1:5" ht="409.5">
      <c r="A58" s="128" t="s">
        <v>170</v>
      </c>
      <c r="B58" s="129">
        <v>2</v>
      </c>
      <c r="C58" s="130" t="s">
        <v>14</v>
      </c>
      <c r="D58" s="60"/>
      <c r="E58" s="61"/>
    </row>
    <row r="59" spans="1:5" ht="409.5">
      <c r="A59" s="128" t="s">
        <v>170</v>
      </c>
      <c r="B59" s="129">
        <v>3</v>
      </c>
      <c r="C59" s="130" t="s">
        <v>15</v>
      </c>
      <c r="D59" s="60"/>
      <c r="E59" s="61"/>
    </row>
    <row r="60" spans="1:5" ht="409.5">
      <c r="A60" s="128" t="s">
        <v>170</v>
      </c>
      <c r="B60" s="129">
        <v>4</v>
      </c>
      <c r="C60" s="130" t="s">
        <v>16</v>
      </c>
      <c r="D60" s="60"/>
      <c r="E60" s="61"/>
    </row>
    <row r="61" spans="1:5" ht="409.5">
      <c r="A61" s="128" t="s">
        <v>170</v>
      </c>
      <c r="B61" s="129">
        <v>5</v>
      </c>
      <c r="C61" s="130" t="s">
        <v>17</v>
      </c>
      <c r="D61" s="60"/>
      <c r="E61" s="61"/>
    </row>
    <row r="62" spans="1:5" ht="16.5" thickBot="1">
      <c r="A62" s="131" t="s">
        <v>170</v>
      </c>
      <c r="B62" s="134">
        <v>6</v>
      </c>
      <c r="C62" s="135" t="s">
        <v>18</v>
      </c>
      <c r="D62" s="123"/>
      <c r="E62" s="124"/>
    </row>
    <row r="63" spans="1:5" ht="16.5" thickTop="1">
      <c r="A63" s="125" t="s">
        <v>171</v>
      </c>
      <c r="B63" s="126">
        <v>1</v>
      </c>
      <c r="C63" s="127" t="s">
        <v>13</v>
      </c>
      <c r="D63" s="58"/>
      <c r="E63" s="59"/>
    </row>
    <row r="64" spans="1:5" ht="409.5">
      <c r="A64" s="128" t="s">
        <v>171</v>
      </c>
      <c r="B64" s="129">
        <v>2</v>
      </c>
      <c r="C64" s="130" t="s">
        <v>14</v>
      </c>
      <c r="D64" s="60"/>
      <c r="E64" s="61"/>
    </row>
    <row r="65" spans="1:5" ht="409.5">
      <c r="A65" s="128" t="s">
        <v>171</v>
      </c>
      <c r="B65" s="129">
        <v>3</v>
      </c>
      <c r="C65" s="130" t="s">
        <v>15</v>
      </c>
      <c r="D65" s="60"/>
      <c r="E65" s="61"/>
    </row>
    <row r="66" spans="1:5" ht="409.5">
      <c r="A66" s="128" t="s">
        <v>171</v>
      </c>
      <c r="B66" s="129">
        <v>4</v>
      </c>
      <c r="C66" s="130" t="s">
        <v>16</v>
      </c>
      <c r="D66" s="60"/>
      <c r="E66" s="61"/>
    </row>
    <row r="67" spans="1:5" ht="409.5">
      <c r="A67" s="128" t="s">
        <v>171</v>
      </c>
      <c r="B67" s="129">
        <v>5</v>
      </c>
      <c r="C67" s="130" t="s">
        <v>17</v>
      </c>
      <c r="D67" s="60"/>
      <c r="E67" s="61"/>
    </row>
    <row r="68" spans="1:5" ht="16.5" thickBot="1">
      <c r="A68" s="131" t="s">
        <v>171</v>
      </c>
      <c r="B68" s="132">
        <v>6</v>
      </c>
      <c r="C68" s="133" t="s">
        <v>18</v>
      </c>
      <c r="D68" s="62"/>
      <c r="E68" s="63"/>
    </row>
    <row r="69" spans="1:5" ht="16.5" thickTop="1">
      <c r="A69" s="125" t="s">
        <v>172</v>
      </c>
      <c r="B69" s="126">
        <v>1</v>
      </c>
      <c r="C69" s="127" t="s">
        <v>13</v>
      </c>
      <c r="D69" s="58"/>
      <c r="E69" s="59"/>
    </row>
    <row r="70" spans="1:5" ht="409.5">
      <c r="A70" s="128" t="s">
        <v>172</v>
      </c>
      <c r="B70" s="129">
        <v>2</v>
      </c>
      <c r="C70" s="130" t="s">
        <v>14</v>
      </c>
      <c r="D70" s="60"/>
      <c r="E70" s="61"/>
    </row>
    <row r="71" spans="1:5" ht="409.5">
      <c r="A71" s="128" t="s">
        <v>172</v>
      </c>
      <c r="B71" s="129">
        <v>3</v>
      </c>
      <c r="C71" s="130" t="s">
        <v>15</v>
      </c>
      <c r="D71" s="60"/>
      <c r="E71" s="61"/>
    </row>
    <row r="72" spans="1:5" ht="409.5">
      <c r="A72" s="128" t="s">
        <v>172</v>
      </c>
      <c r="B72" s="129">
        <v>4</v>
      </c>
      <c r="C72" s="130" t="s">
        <v>16</v>
      </c>
      <c r="D72" s="60"/>
      <c r="E72" s="61"/>
    </row>
    <row r="73" spans="1:5" ht="409.5">
      <c r="A73" s="128" t="s">
        <v>172</v>
      </c>
      <c r="B73" s="129">
        <v>5</v>
      </c>
      <c r="C73" s="130" t="s">
        <v>17</v>
      </c>
      <c r="D73" s="60"/>
      <c r="E73" s="61"/>
    </row>
    <row r="74" spans="1:5" ht="16.5" thickBot="1">
      <c r="A74" s="131" t="s">
        <v>172</v>
      </c>
      <c r="B74" s="132">
        <v>6</v>
      </c>
      <c r="C74" s="133" t="s">
        <v>18</v>
      </c>
      <c r="D74" s="62"/>
      <c r="E74" s="63"/>
    </row>
    <row r="75" spans="1:13" ht="16.5" thickTop="1">
      <c r="A75" s="125" t="s">
        <v>29</v>
      </c>
      <c r="B75" s="126">
        <v>1</v>
      </c>
      <c r="C75" s="127" t="s">
        <v>20</v>
      </c>
      <c r="D75" s="58"/>
      <c r="E75" s="59"/>
      <c r="G75" s="87" t="s">
        <v>78</v>
      </c>
      <c r="H75" s="88"/>
      <c r="I75" s="88"/>
      <c r="J75" s="88"/>
      <c r="K75" s="88"/>
      <c r="L75" s="88"/>
      <c r="M75" s="89"/>
    </row>
    <row r="76" spans="1:13" ht="409.5">
      <c r="A76" s="128" t="s">
        <v>30</v>
      </c>
      <c r="B76" s="129">
        <v>2</v>
      </c>
      <c r="C76" s="130" t="s">
        <v>21</v>
      </c>
      <c r="D76" s="60"/>
      <c r="E76" s="61"/>
      <c r="G76" s="90" t="s">
        <v>79</v>
      </c>
      <c r="H76" s="91"/>
      <c r="I76" s="91"/>
      <c r="J76" s="91"/>
      <c r="K76" s="91"/>
      <c r="L76" s="91"/>
      <c r="M76" s="92"/>
    </row>
    <row r="77" spans="1:13" ht="409.5">
      <c r="A77" s="128" t="s">
        <v>31</v>
      </c>
      <c r="B77" s="129">
        <v>3</v>
      </c>
      <c r="C77" s="130" t="s">
        <v>22</v>
      </c>
      <c r="D77" s="60"/>
      <c r="E77" s="61"/>
      <c r="G77" s="90" t="s">
        <v>80</v>
      </c>
      <c r="H77" s="91"/>
      <c r="I77" s="91"/>
      <c r="J77" s="91"/>
      <c r="K77" s="91"/>
      <c r="L77" s="91"/>
      <c r="M77" s="92"/>
    </row>
    <row r="78" spans="1:13" ht="16.5" thickBot="1">
      <c r="A78" s="128" t="s">
        <v>32</v>
      </c>
      <c r="B78" s="129">
        <v>4</v>
      </c>
      <c r="C78" s="130" t="s">
        <v>23</v>
      </c>
      <c r="D78" s="60"/>
      <c r="E78" s="61"/>
      <c r="G78" s="93" t="s">
        <v>81</v>
      </c>
      <c r="H78" s="94"/>
      <c r="I78" s="94"/>
      <c r="J78" s="94"/>
      <c r="K78" s="94"/>
      <c r="L78" s="94"/>
      <c r="M78" s="95"/>
    </row>
    <row r="79" spans="1:5" ht="409.5">
      <c r="A79" s="128" t="s">
        <v>33</v>
      </c>
      <c r="B79" s="129">
        <v>5</v>
      </c>
      <c r="C79" s="130" t="s">
        <v>24</v>
      </c>
      <c r="D79" s="60"/>
      <c r="E79" s="61"/>
    </row>
    <row r="80" spans="1:5" ht="409.5">
      <c r="A80" s="128" t="s">
        <v>34</v>
      </c>
      <c r="B80" s="129">
        <v>6</v>
      </c>
      <c r="C80" s="130" t="s">
        <v>25</v>
      </c>
      <c r="D80" s="60"/>
      <c r="E80" s="61"/>
    </row>
    <row r="81" spans="1:5" ht="409.5">
      <c r="A81" s="128" t="s">
        <v>35</v>
      </c>
      <c r="B81" s="129">
        <v>7</v>
      </c>
      <c r="C81" s="130" t="s">
        <v>26</v>
      </c>
      <c r="D81" s="60"/>
      <c r="E81" s="61"/>
    </row>
    <row r="82" spans="1:5" ht="409.5">
      <c r="A82" s="128" t="s">
        <v>36</v>
      </c>
      <c r="B82" s="129">
        <v>8</v>
      </c>
      <c r="C82" s="130" t="s">
        <v>27</v>
      </c>
      <c r="D82" s="60"/>
      <c r="E82" s="61"/>
    </row>
    <row r="83" spans="1:5" ht="409.5">
      <c r="A83" s="128" t="s">
        <v>84</v>
      </c>
      <c r="B83" s="129">
        <v>9</v>
      </c>
      <c r="C83" s="130" t="s">
        <v>85</v>
      </c>
      <c r="D83" s="60"/>
      <c r="E83" s="61"/>
    </row>
    <row r="84" spans="1:5" ht="409.5">
      <c r="A84" s="128" t="s">
        <v>86</v>
      </c>
      <c r="B84" s="129">
        <v>10</v>
      </c>
      <c r="C84" s="130" t="s">
        <v>87</v>
      </c>
      <c r="D84" s="60"/>
      <c r="E84" s="61"/>
    </row>
    <row r="85" spans="1:5" ht="409.5">
      <c r="A85" s="128" t="s">
        <v>88</v>
      </c>
      <c r="B85" s="129">
        <v>11</v>
      </c>
      <c r="C85" s="130" t="s">
        <v>89</v>
      </c>
      <c r="D85" s="60"/>
      <c r="E85" s="61"/>
    </row>
    <row r="86" spans="1:5" ht="409.5">
      <c r="A86" s="128" t="s">
        <v>90</v>
      </c>
      <c r="B86" s="129">
        <v>12</v>
      </c>
      <c r="C86" s="130" t="s">
        <v>91</v>
      </c>
      <c r="D86" s="60"/>
      <c r="E86" s="61"/>
    </row>
    <row r="87" spans="1:5" ht="409.5">
      <c r="A87" s="128" t="s">
        <v>98</v>
      </c>
      <c r="B87" s="129">
        <v>13</v>
      </c>
      <c r="C87" s="130" t="s">
        <v>126</v>
      </c>
      <c r="D87" s="60"/>
      <c r="E87" s="61"/>
    </row>
    <row r="88" spans="1:5" ht="409.5">
      <c r="A88" s="128" t="s">
        <v>99</v>
      </c>
      <c r="B88" s="129">
        <v>14</v>
      </c>
      <c r="C88" s="130" t="s">
        <v>127</v>
      </c>
      <c r="D88" s="60"/>
      <c r="E88" s="61"/>
    </row>
    <row r="89" spans="1:5" ht="409.5">
      <c r="A89" s="128" t="s">
        <v>100</v>
      </c>
      <c r="B89" s="129">
        <v>15</v>
      </c>
      <c r="C89" s="130" t="s">
        <v>128</v>
      </c>
      <c r="D89" s="60"/>
      <c r="E89" s="61"/>
    </row>
    <row r="90" spans="1:5" ht="409.5">
      <c r="A90" s="128" t="s">
        <v>101</v>
      </c>
      <c r="B90" s="129">
        <v>16</v>
      </c>
      <c r="C90" s="130" t="s">
        <v>129</v>
      </c>
      <c r="D90" s="60"/>
      <c r="E90" s="61"/>
    </row>
    <row r="91" spans="1:5" ht="409.5">
      <c r="A91" s="128" t="s">
        <v>102</v>
      </c>
      <c r="B91" s="129">
        <v>17</v>
      </c>
      <c r="C91" s="130" t="s">
        <v>130</v>
      </c>
      <c r="D91" s="60"/>
      <c r="E91" s="61"/>
    </row>
    <row r="92" spans="1:5" ht="409.5">
      <c r="A92" s="128" t="s">
        <v>103</v>
      </c>
      <c r="B92" s="129">
        <v>18</v>
      </c>
      <c r="C92" s="130" t="s">
        <v>131</v>
      </c>
      <c r="D92" s="60"/>
      <c r="E92" s="61"/>
    </row>
    <row r="93" spans="1:5" ht="409.5">
      <c r="A93" s="128" t="s">
        <v>104</v>
      </c>
      <c r="B93" s="129">
        <v>19</v>
      </c>
      <c r="C93" s="130" t="s">
        <v>132</v>
      </c>
      <c r="D93" s="60"/>
      <c r="E93" s="61"/>
    </row>
    <row r="94" spans="1:5" ht="409.5">
      <c r="A94" s="128" t="s">
        <v>105</v>
      </c>
      <c r="B94" s="129">
        <v>20</v>
      </c>
      <c r="C94" s="130" t="s">
        <v>133</v>
      </c>
      <c r="D94" s="60"/>
      <c r="E94" s="61"/>
    </row>
    <row r="95" spans="1:5" ht="409.5">
      <c r="A95" s="128" t="s">
        <v>106</v>
      </c>
      <c r="B95" s="129">
        <v>21</v>
      </c>
      <c r="C95" s="130" t="s">
        <v>134</v>
      </c>
      <c r="D95" s="60"/>
      <c r="E95" s="61"/>
    </row>
    <row r="96" spans="1:5" ht="409.5">
      <c r="A96" s="128" t="s">
        <v>107</v>
      </c>
      <c r="B96" s="129">
        <v>22</v>
      </c>
      <c r="C96" s="130" t="s">
        <v>135</v>
      </c>
      <c r="D96" s="60"/>
      <c r="E96" s="61"/>
    </row>
    <row r="97" spans="1:5" ht="409.5">
      <c r="A97" s="128" t="s">
        <v>108</v>
      </c>
      <c r="B97" s="129">
        <v>23</v>
      </c>
      <c r="C97" s="130" t="s">
        <v>136</v>
      </c>
      <c r="D97" s="60"/>
      <c r="E97" s="61"/>
    </row>
    <row r="98" spans="1:5" ht="409.5">
      <c r="A98" s="128" t="s">
        <v>109</v>
      </c>
      <c r="B98" s="129">
        <v>24</v>
      </c>
      <c r="C98" s="130" t="s">
        <v>137</v>
      </c>
      <c r="D98" s="60"/>
      <c r="E98" s="61"/>
    </row>
    <row r="99" spans="1:5" ht="409.5">
      <c r="A99" s="128" t="s">
        <v>110</v>
      </c>
      <c r="B99" s="129">
        <v>25</v>
      </c>
      <c r="C99" s="130" t="s">
        <v>138</v>
      </c>
      <c r="D99" s="60"/>
      <c r="E99" s="61"/>
    </row>
    <row r="100" spans="1:5" ht="409.5">
      <c r="A100" s="128" t="s">
        <v>111</v>
      </c>
      <c r="B100" s="129">
        <v>26</v>
      </c>
      <c r="C100" s="130" t="s">
        <v>139</v>
      </c>
      <c r="D100" s="60"/>
      <c r="E100" s="61"/>
    </row>
    <row r="101" spans="1:5" ht="409.5">
      <c r="A101" s="128" t="s">
        <v>112</v>
      </c>
      <c r="B101" s="129">
        <v>27</v>
      </c>
      <c r="C101" s="130" t="s">
        <v>140</v>
      </c>
      <c r="D101" s="60"/>
      <c r="E101" s="61"/>
    </row>
    <row r="102" spans="1:5" ht="409.5">
      <c r="A102" s="128" t="s">
        <v>113</v>
      </c>
      <c r="B102" s="129">
        <v>28</v>
      </c>
      <c r="C102" s="130" t="s">
        <v>141</v>
      </c>
      <c r="D102" s="60"/>
      <c r="E102" s="61"/>
    </row>
    <row r="103" spans="1:5" ht="409.5">
      <c r="A103" s="128" t="s">
        <v>114</v>
      </c>
      <c r="B103" s="129">
        <v>29</v>
      </c>
      <c r="C103" s="130" t="s">
        <v>142</v>
      </c>
      <c r="D103" s="60"/>
      <c r="E103" s="61"/>
    </row>
    <row r="104" spans="1:5" ht="409.5">
      <c r="A104" s="128" t="s">
        <v>115</v>
      </c>
      <c r="B104" s="129">
        <v>30</v>
      </c>
      <c r="C104" s="130" t="s">
        <v>143</v>
      </c>
      <c r="D104" s="60"/>
      <c r="E104" s="61"/>
    </row>
    <row r="105" spans="1:5" ht="409.5">
      <c r="A105" s="128" t="s">
        <v>116</v>
      </c>
      <c r="B105" s="129">
        <v>31</v>
      </c>
      <c r="C105" s="130" t="s">
        <v>144</v>
      </c>
      <c r="D105" s="60"/>
      <c r="E105" s="61"/>
    </row>
    <row r="106" spans="1:5" ht="409.5">
      <c r="A106" s="128" t="s">
        <v>117</v>
      </c>
      <c r="B106" s="129">
        <v>32</v>
      </c>
      <c r="C106" s="130" t="s">
        <v>145</v>
      </c>
      <c r="D106" s="60"/>
      <c r="E106" s="61"/>
    </row>
    <row r="107" spans="1:5" ht="409.5">
      <c r="A107" s="128" t="s">
        <v>118</v>
      </c>
      <c r="B107" s="129">
        <v>33</v>
      </c>
      <c r="C107" s="130" t="s">
        <v>146</v>
      </c>
      <c r="D107" s="60"/>
      <c r="E107" s="61"/>
    </row>
    <row r="108" spans="1:5" ht="409.5">
      <c r="A108" s="128" t="s">
        <v>119</v>
      </c>
      <c r="B108" s="129">
        <v>34</v>
      </c>
      <c r="C108" s="130" t="s">
        <v>147</v>
      </c>
      <c r="D108" s="60"/>
      <c r="E108" s="61"/>
    </row>
    <row r="109" spans="1:5" ht="409.5">
      <c r="A109" s="128" t="s">
        <v>120</v>
      </c>
      <c r="B109" s="129">
        <v>35</v>
      </c>
      <c r="C109" s="130" t="s">
        <v>148</v>
      </c>
      <c r="D109" s="60"/>
      <c r="E109" s="61"/>
    </row>
    <row r="110" spans="1:5" ht="409.5">
      <c r="A110" s="128" t="s">
        <v>121</v>
      </c>
      <c r="B110" s="129">
        <v>36</v>
      </c>
      <c r="C110" s="130" t="s">
        <v>149</v>
      </c>
      <c r="D110" s="60"/>
      <c r="E110" s="61"/>
    </row>
    <row r="111" spans="1:5" ht="409.5">
      <c r="A111" s="128" t="s">
        <v>122</v>
      </c>
      <c r="B111" s="129">
        <v>37</v>
      </c>
      <c r="C111" s="130" t="s">
        <v>150</v>
      </c>
      <c r="D111" s="60"/>
      <c r="E111" s="61"/>
    </row>
    <row r="112" spans="1:5" ht="409.5">
      <c r="A112" s="128" t="s">
        <v>123</v>
      </c>
      <c r="B112" s="129">
        <v>38</v>
      </c>
      <c r="C112" s="130" t="s">
        <v>151</v>
      </c>
      <c r="D112" s="60"/>
      <c r="E112" s="61"/>
    </row>
    <row r="113" spans="1:5" ht="409.5">
      <c r="A113" s="128" t="s">
        <v>124</v>
      </c>
      <c r="B113" s="129">
        <v>39</v>
      </c>
      <c r="C113" s="130" t="s">
        <v>152</v>
      </c>
      <c r="D113" s="60"/>
      <c r="E113" s="61"/>
    </row>
    <row r="114" spans="1:5" ht="16.5" thickBot="1">
      <c r="A114" s="131" t="s">
        <v>125</v>
      </c>
      <c r="B114" s="132">
        <v>40</v>
      </c>
      <c r="C114" s="133" t="s">
        <v>153</v>
      </c>
      <c r="D114" s="62"/>
      <c r="E114" s="63"/>
    </row>
    <row r="115" ht="16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44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28125" style="2" customWidth="1"/>
    <col min="2" max="2" width="6.28125" style="8" customWidth="1"/>
    <col min="3" max="3" width="1.421875" style="8" customWidth="1"/>
    <col min="4" max="4" width="31.28125" style="2" customWidth="1"/>
    <col min="5" max="5" width="1.421875" style="2" customWidth="1"/>
    <col min="6" max="6" width="27.140625" style="2" customWidth="1"/>
    <col min="7" max="7" width="1.28515625" style="2" customWidth="1"/>
    <col min="8" max="8" width="29.57421875" style="2" customWidth="1"/>
    <col min="9" max="9" width="1.1484375" style="2" customWidth="1"/>
    <col min="10" max="10" width="27.57421875" style="2" customWidth="1"/>
    <col min="11" max="16384" width="9.140625" style="2" customWidth="1"/>
  </cols>
  <sheetData>
    <row r="1" spans="2:10" ht="12">
      <c r="B1" s="3"/>
      <c r="C1" s="3"/>
      <c r="D1" s="136" t="str">
        <f>'Team Listings'!A27</f>
        <v>Runner-up, Regional #1</v>
      </c>
      <c r="E1" s="137"/>
      <c r="F1" s="136" t="str">
        <f>'Team Listings'!A33</f>
        <v>Runner-up, Regional #2</v>
      </c>
      <c r="G1" s="137"/>
      <c r="H1" s="136" t="str">
        <f>'Team Listings'!A39</f>
        <v>Runner-up, Regional #3</v>
      </c>
      <c r="I1" s="137"/>
      <c r="J1" s="136" t="str">
        <f>'Team Listings'!A45</f>
        <v>Runner-up, Regional #4</v>
      </c>
    </row>
    <row r="2" spans="1:10" ht="12">
      <c r="A2" s="2" t="s">
        <v>1</v>
      </c>
      <c r="B2" s="4">
        <v>0.3541666666666667</v>
      </c>
      <c r="C2" s="4"/>
      <c r="D2" s="137" t="str">
        <f>'Team Listings'!C32</f>
        <v>Player 6</v>
      </c>
      <c r="E2" s="137"/>
      <c r="F2" s="137" t="str">
        <f>'Team Listings'!C38</f>
        <v>Player 6</v>
      </c>
      <c r="G2" s="137"/>
      <c r="H2" s="137" t="str">
        <f>'Team Listings'!C44</f>
        <v>Player 6</v>
      </c>
      <c r="I2" s="137"/>
      <c r="J2" s="137" t="str">
        <f>'Team Listings'!C50</f>
        <v>Player 6</v>
      </c>
    </row>
    <row r="3" spans="1:10" ht="12">
      <c r="A3" s="2" t="s">
        <v>1</v>
      </c>
      <c r="B3" s="4">
        <v>0.36041666666666666</v>
      </c>
      <c r="C3" s="4"/>
      <c r="D3" s="137" t="str">
        <f>'Team Listings'!C31</f>
        <v>Player 5</v>
      </c>
      <c r="E3" s="137"/>
      <c r="F3" s="137" t="str">
        <f>'Team Listings'!C37</f>
        <v>Player 5</v>
      </c>
      <c r="G3" s="137"/>
      <c r="H3" s="137" t="str">
        <f>'Team Listings'!C43</f>
        <v>Player 5</v>
      </c>
      <c r="I3" s="137"/>
      <c r="J3" s="137" t="str">
        <f>'Team Listings'!C49</f>
        <v>Player 5</v>
      </c>
    </row>
    <row r="4" spans="1:10" ht="12">
      <c r="A4" s="2" t="s">
        <v>1</v>
      </c>
      <c r="B4" s="4">
        <v>0.3666666666666667</v>
      </c>
      <c r="C4" s="4"/>
      <c r="D4" s="137" t="str">
        <f>'Team Listings'!C30</f>
        <v>Player 4</v>
      </c>
      <c r="E4" s="137"/>
      <c r="F4" s="137" t="str">
        <f>'Team Listings'!C36</f>
        <v>Player 4</v>
      </c>
      <c r="G4" s="137"/>
      <c r="H4" s="137" t="str">
        <f>'Team Listings'!C42</f>
        <v>Player 4</v>
      </c>
      <c r="I4" s="137"/>
      <c r="J4" s="137" t="str">
        <f>'Team Listings'!C48</f>
        <v>Player 4</v>
      </c>
    </row>
    <row r="5" spans="1:10" ht="12">
      <c r="A5" s="2" t="s">
        <v>1</v>
      </c>
      <c r="B5" s="4">
        <v>0.3729166666666666</v>
      </c>
      <c r="C5" s="4"/>
      <c r="D5" s="137" t="str">
        <f>'Team Listings'!C29</f>
        <v>Player 3</v>
      </c>
      <c r="E5" s="137"/>
      <c r="F5" s="137" t="str">
        <f>'Team Listings'!C35</f>
        <v>Player 3</v>
      </c>
      <c r="G5" s="137"/>
      <c r="H5" s="137" t="str">
        <f>'Team Listings'!C41</f>
        <v>Player 3</v>
      </c>
      <c r="I5" s="137"/>
      <c r="J5" s="137" t="str">
        <f>'Team Listings'!C47</f>
        <v>Player 3</v>
      </c>
    </row>
    <row r="6" spans="1:10" ht="12">
      <c r="A6" s="2" t="s">
        <v>1</v>
      </c>
      <c r="B6" s="4">
        <v>0.37916666666666665</v>
      </c>
      <c r="C6" s="4"/>
      <c r="D6" s="137" t="str">
        <f>'Team Listings'!C28</f>
        <v>Player 2</v>
      </c>
      <c r="E6" s="137"/>
      <c r="F6" s="137" t="str">
        <f>'Team Listings'!C34</f>
        <v>Player 2</v>
      </c>
      <c r="G6" s="137"/>
      <c r="H6" s="137" t="str">
        <f>'Team Listings'!C40</f>
        <v>Player 2</v>
      </c>
      <c r="I6" s="137"/>
      <c r="J6" s="137" t="str">
        <f>'Team Listings'!C46</f>
        <v>Player 2</v>
      </c>
    </row>
    <row r="7" spans="1:10" ht="12">
      <c r="A7" s="2" t="s">
        <v>1</v>
      </c>
      <c r="B7" s="4">
        <v>0.3854166666666667</v>
      </c>
      <c r="C7" s="4"/>
      <c r="D7" s="137" t="str">
        <f>'Team Listings'!C27</f>
        <v>Player 1</v>
      </c>
      <c r="E7" s="137"/>
      <c r="F7" s="137" t="str">
        <f>'Team Listings'!C33</f>
        <v>Player 1</v>
      </c>
      <c r="G7" s="137"/>
      <c r="H7" s="137" t="str">
        <f>'Team Listings'!C39</f>
        <v>Player 1</v>
      </c>
      <c r="I7" s="137"/>
      <c r="J7" s="137" t="str">
        <f>'Team Listings'!C45</f>
        <v>Player 1</v>
      </c>
    </row>
    <row r="8" spans="4:10" ht="12">
      <c r="D8" s="138"/>
      <c r="E8" s="138"/>
      <c r="F8" s="138"/>
      <c r="G8" s="138"/>
      <c r="H8" s="138"/>
      <c r="I8" s="138"/>
      <c r="J8" s="138"/>
    </row>
    <row r="9" spans="2:10" ht="12">
      <c r="B9" s="3"/>
      <c r="C9" s="3"/>
      <c r="D9" s="136" t="str">
        <f>'Team Listings'!A3</f>
        <v>Winner, Regional #1</v>
      </c>
      <c r="E9" s="137"/>
      <c r="F9" s="136" t="str">
        <f>'Team Listings'!A9</f>
        <v>Winner, Regional #2</v>
      </c>
      <c r="G9" s="137"/>
      <c r="H9" s="136" t="str">
        <f>'Team Listings'!A15</f>
        <v>Winner, Regional #3</v>
      </c>
      <c r="I9" s="137"/>
      <c r="J9" s="136" t="str">
        <f>'Team Listings'!A21</f>
        <v>Winner, Regional #4</v>
      </c>
    </row>
    <row r="10" spans="1:10" ht="12">
      <c r="A10" s="2" t="s">
        <v>1</v>
      </c>
      <c r="B10" s="4">
        <v>0.39166666666666666</v>
      </c>
      <c r="C10" s="4"/>
      <c r="D10" s="137" t="str">
        <f>'Team Listings'!C8</f>
        <v>Player 6</v>
      </c>
      <c r="E10" s="137"/>
      <c r="F10" s="137" t="str">
        <f>'Team Listings'!C14</f>
        <v>Player 6</v>
      </c>
      <c r="G10" s="137"/>
      <c r="H10" s="137" t="str">
        <f>'Team Listings'!C20</f>
        <v>Player 6</v>
      </c>
      <c r="I10" s="137"/>
      <c r="J10" s="137" t="str">
        <f>'Team Listings'!C26</f>
        <v>Player 6</v>
      </c>
    </row>
    <row r="11" spans="1:10" ht="12">
      <c r="A11" s="2" t="s">
        <v>1</v>
      </c>
      <c r="B11" s="4">
        <v>0.3979166666666667</v>
      </c>
      <c r="C11" s="4"/>
      <c r="D11" s="137" t="str">
        <f>'Team Listings'!C7</f>
        <v>Player 5</v>
      </c>
      <c r="E11" s="137"/>
      <c r="F11" s="137" t="str">
        <f>'Team Listings'!C13</f>
        <v>Player 5</v>
      </c>
      <c r="G11" s="137"/>
      <c r="H11" s="137" t="str">
        <f>'Team Listings'!C19</f>
        <v>Player 5</v>
      </c>
      <c r="I11" s="137"/>
      <c r="J11" s="137" t="str">
        <f>'Team Listings'!C25</f>
        <v>Player 5</v>
      </c>
    </row>
    <row r="12" spans="1:10" ht="12">
      <c r="A12" s="2" t="s">
        <v>1</v>
      </c>
      <c r="B12" s="4">
        <v>0.4041666666666666</v>
      </c>
      <c r="C12" s="4"/>
      <c r="D12" s="137" t="str">
        <f>'Team Listings'!C6</f>
        <v>Player 4</v>
      </c>
      <c r="E12" s="137"/>
      <c r="F12" s="137" t="str">
        <f>'Team Listings'!C12</f>
        <v>Player 4</v>
      </c>
      <c r="G12" s="137"/>
      <c r="H12" s="137" t="str">
        <f>'Team Listings'!C18</f>
        <v>Player 4</v>
      </c>
      <c r="I12" s="137"/>
      <c r="J12" s="137" t="str">
        <f>'Team Listings'!C24</f>
        <v>Player 4</v>
      </c>
    </row>
    <row r="13" spans="1:10" ht="12">
      <c r="A13" s="2" t="s">
        <v>1</v>
      </c>
      <c r="B13" s="4">
        <v>0.41041666666666665</v>
      </c>
      <c r="C13" s="4"/>
      <c r="D13" s="137" t="str">
        <f>'Team Listings'!C5</f>
        <v>Player 3</v>
      </c>
      <c r="E13" s="137"/>
      <c r="F13" s="137" t="str">
        <f>'Team Listings'!C11</f>
        <v>Player 3</v>
      </c>
      <c r="G13" s="137"/>
      <c r="H13" s="137" t="str">
        <f>'Team Listings'!C17</f>
        <v>Player 3</v>
      </c>
      <c r="I13" s="137"/>
      <c r="J13" s="137" t="str">
        <f>'Team Listings'!C23</f>
        <v>Player 3</v>
      </c>
    </row>
    <row r="14" spans="1:10" ht="12">
      <c r="A14" s="2" t="s">
        <v>1</v>
      </c>
      <c r="B14" s="4">
        <v>0.4166666666666667</v>
      </c>
      <c r="C14" s="4"/>
      <c r="D14" s="137" t="str">
        <f>'Team Listings'!C4</f>
        <v>Player 2</v>
      </c>
      <c r="E14" s="137"/>
      <c r="F14" s="137" t="str">
        <f>'Team Listings'!C10</f>
        <v>Player 2</v>
      </c>
      <c r="G14" s="137"/>
      <c r="H14" s="137" t="str">
        <f>'Team Listings'!C16</f>
        <v>Player 2</v>
      </c>
      <c r="I14" s="137"/>
      <c r="J14" s="137" t="str">
        <f>'Team Listings'!C22</f>
        <v>Player 2</v>
      </c>
    </row>
    <row r="15" spans="1:10" ht="12">
      <c r="A15" s="2" t="s">
        <v>1</v>
      </c>
      <c r="B15" s="4">
        <v>0.42291666666666666</v>
      </c>
      <c r="C15" s="4"/>
      <c r="D15" s="137" t="str">
        <f>'Team Listings'!C3</f>
        <v>Player 1</v>
      </c>
      <c r="E15" s="137"/>
      <c r="F15" s="137" t="str">
        <f>'Team Listings'!C9</f>
        <v>Player 1</v>
      </c>
      <c r="G15" s="137"/>
      <c r="H15" s="137" t="str">
        <f>'Team Listings'!C15</f>
        <v>Player 1</v>
      </c>
      <c r="I15" s="137"/>
      <c r="J15" s="137" t="str">
        <f>'Team Listings'!C21</f>
        <v>Player 1</v>
      </c>
    </row>
    <row r="16" spans="4:10" ht="12">
      <c r="D16" s="138"/>
      <c r="E16" s="138"/>
      <c r="F16" s="138"/>
      <c r="G16" s="138"/>
      <c r="H16" s="138"/>
      <c r="I16" s="138"/>
      <c r="J16" s="138"/>
    </row>
    <row r="17" spans="2:10" s="5" customFormat="1" ht="12">
      <c r="B17" s="4"/>
      <c r="C17" s="4"/>
      <c r="D17" s="136" t="s">
        <v>19</v>
      </c>
      <c r="E17" s="137"/>
      <c r="F17" s="136" t="s">
        <v>19</v>
      </c>
      <c r="G17" s="137"/>
      <c r="H17" s="136" t="s">
        <v>19</v>
      </c>
      <c r="I17" s="137"/>
      <c r="J17" s="136" t="s">
        <v>19</v>
      </c>
    </row>
    <row r="18" spans="1:10" ht="12">
      <c r="A18" s="2" t="s">
        <v>1</v>
      </c>
      <c r="B18" s="4">
        <v>0.4291666666666667</v>
      </c>
      <c r="C18" s="4"/>
      <c r="D18" s="137" t="str">
        <f>'Team Listings'!$C$79</f>
        <v>Individual #5</v>
      </c>
      <c r="E18" s="137"/>
      <c r="F18" s="137" t="str">
        <f>'Team Listings'!$C$80</f>
        <v>Individual #6</v>
      </c>
      <c r="G18" s="137"/>
      <c r="H18" s="137" t="str">
        <f>'Team Listings'!$C$81</f>
        <v>Individual #7</v>
      </c>
      <c r="I18" s="137"/>
      <c r="J18" s="137" t="str">
        <f>'Team Listings'!$C$82</f>
        <v>Individual #8</v>
      </c>
    </row>
    <row r="19" spans="1:10" ht="12">
      <c r="A19" s="2" t="s">
        <v>1</v>
      </c>
      <c r="B19" s="4">
        <v>0.4354166666666666</v>
      </c>
      <c r="C19" s="4"/>
      <c r="D19" s="137" t="str">
        <f>'Team Listings'!$C$75</f>
        <v>Individual #1</v>
      </c>
      <c r="E19" s="137"/>
      <c r="F19" s="137" t="str">
        <f>'Team Listings'!$C$76</f>
        <v>Individual #2</v>
      </c>
      <c r="G19" s="137"/>
      <c r="H19" s="137" t="str">
        <f>'Team Listings'!$C$77</f>
        <v>Individual #3</v>
      </c>
      <c r="I19" s="137"/>
      <c r="J19" s="137" t="str">
        <f>'Team Listings'!$C$78</f>
        <v>Individual #4</v>
      </c>
    </row>
    <row r="20" spans="1:10" ht="12">
      <c r="A20" s="5"/>
      <c r="B20" s="6"/>
      <c r="C20" s="6"/>
      <c r="D20" s="139"/>
      <c r="E20" s="139"/>
      <c r="F20" s="139"/>
      <c r="G20" s="139"/>
      <c r="H20" s="139"/>
      <c r="I20" s="139"/>
      <c r="J20" s="139"/>
    </row>
    <row r="21" spans="2:10" ht="12">
      <c r="B21" s="4"/>
      <c r="C21" s="4"/>
      <c r="D21" s="136" t="str">
        <f>'Team Listings'!A51</f>
        <v>Third Place, Regional #1</v>
      </c>
      <c r="E21" s="136"/>
      <c r="F21" s="136" t="str">
        <f>'Team Listings'!A57</f>
        <v>Third Place, Regional #2</v>
      </c>
      <c r="G21" s="136"/>
      <c r="H21" s="136" t="str">
        <f>'Team Listings'!$A$63</f>
        <v>Third Place, Regional #3</v>
      </c>
      <c r="I21" s="137"/>
      <c r="J21" s="136" t="str">
        <f>'Team Listings'!$A$69</f>
        <v>Third Place, Regional #4</v>
      </c>
    </row>
    <row r="22" spans="1:10" ht="12">
      <c r="A22" s="2" t="s">
        <v>2</v>
      </c>
      <c r="B22" s="4">
        <v>0.3541666666666667</v>
      </c>
      <c r="C22" s="4"/>
      <c r="D22" s="137" t="str">
        <f>'Team Listings'!C56</f>
        <v>Player 6</v>
      </c>
      <c r="E22" s="137"/>
      <c r="F22" s="137" t="str">
        <f>'Team Listings'!C62</f>
        <v>Player 6</v>
      </c>
      <c r="G22" s="137"/>
      <c r="H22" s="137" t="str">
        <f>'Team Listings'!$C$68</f>
        <v>Player 6</v>
      </c>
      <c r="I22" s="137"/>
      <c r="J22" s="137" t="str">
        <f>'Team Listings'!$C$74</f>
        <v>Player 6</v>
      </c>
    </row>
    <row r="23" spans="1:10" ht="12">
      <c r="A23" s="2" t="s">
        <v>2</v>
      </c>
      <c r="B23" s="4">
        <v>0.36041666666666666</v>
      </c>
      <c r="C23" s="4"/>
      <c r="D23" s="137" t="str">
        <f>'Team Listings'!C55</f>
        <v>Player 5</v>
      </c>
      <c r="E23" s="137"/>
      <c r="F23" s="137" t="str">
        <f>'Team Listings'!C61</f>
        <v>Player 5</v>
      </c>
      <c r="G23" s="137"/>
      <c r="H23" s="137" t="str">
        <f>'Team Listings'!$C$67</f>
        <v>Player 5</v>
      </c>
      <c r="I23" s="137"/>
      <c r="J23" s="137" t="str">
        <f>'Team Listings'!$C$73</f>
        <v>Player 5</v>
      </c>
    </row>
    <row r="24" spans="1:10" ht="12">
      <c r="A24" s="2" t="s">
        <v>2</v>
      </c>
      <c r="B24" s="4">
        <v>0.3666666666666667</v>
      </c>
      <c r="C24" s="4"/>
      <c r="D24" s="137" t="str">
        <f>'Team Listings'!C54</f>
        <v>Player 4</v>
      </c>
      <c r="E24" s="137"/>
      <c r="F24" s="137" t="str">
        <f>'Team Listings'!C60</f>
        <v>Player 4</v>
      </c>
      <c r="G24" s="137"/>
      <c r="H24" s="137" t="str">
        <f>'Team Listings'!$C$66</f>
        <v>Player 4</v>
      </c>
      <c r="I24" s="137"/>
      <c r="J24" s="137" t="str">
        <f>'Team Listings'!$C$72</f>
        <v>Player 4</v>
      </c>
    </row>
    <row r="25" spans="1:10" ht="12">
      <c r="A25" s="2" t="s">
        <v>2</v>
      </c>
      <c r="B25" s="4">
        <v>0.3729166666666666</v>
      </c>
      <c r="C25" s="4"/>
      <c r="D25" s="137" t="str">
        <f>'Team Listings'!C53</f>
        <v>Player 3</v>
      </c>
      <c r="E25" s="137"/>
      <c r="F25" s="137" t="str">
        <f>'Team Listings'!C59</f>
        <v>Player 3</v>
      </c>
      <c r="G25" s="137"/>
      <c r="H25" s="137" t="str">
        <f>'Team Listings'!$C$65</f>
        <v>Player 3</v>
      </c>
      <c r="I25" s="137"/>
      <c r="J25" s="137" t="str">
        <f>'Team Listings'!$C$71</f>
        <v>Player 3</v>
      </c>
    </row>
    <row r="26" spans="1:10" ht="12">
      <c r="A26" s="2" t="s">
        <v>2</v>
      </c>
      <c r="B26" s="4">
        <v>0.37916666666666665</v>
      </c>
      <c r="C26" s="4"/>
      <c r="D26" s="137" t="str">
        <f>'Team Listings'!C52</f>
        <v>Player 2</v>
      </c>
      <c r="E26" s="137"/>
      <c r="F26" s="137" t="str">
        <f>'Team Listings'!C58</f>
        <v>Player 2</v>
      </c>
      <c r="G26" s="137"/>
      <c r="H26" s="137" t="str">
        <f>'Team Listings'!$C$64</f>
        <v>Player 2</v>
      </c>
      <c r="I26" s="137"/>
      <c r="J26" s="137" t="str">
        <f>'Team Listings'!$C$70</f>
        <v>Player 2</v>
      </c>
    </row>
    <row r="27" spans="1:10" ht="12">
      <c r="A27" s="2" t="s">
        <v>2</v>
      </c>
      <c r="B27" s="4">
        <v>0.3854166666666667</v>
      </c>
      <c r="C27" s="4"/>
      <c r="D27" s="137" t="str">
        <f>'Team Listings'!C51</f>
        <v>Player 1</v>
      </c>
      <c r="E27" s="137"/>
      <c r="F27" s="137" t="str">
        <f>'Team Listings'!C57</f>
        <v>Player 1</v>
      </c>
      <c r="G27" s="137"/>
      <c r="H27" s="137" t="str">
        <f>'Team Listings'!$C$63</f>
        <v>Player 1</v>
      </c>
      <c r="I27" s="137"/>
      <c r="J27" s="137" t="str">
        <f>'Team Listings'!$C$69</f>
        <v>Player 1</v>
      </c>
    </row>
    <row r="28" spans="2:10" s="5" customFormat="1" ht="12">
      <c r="B28" s="6"/>
      <c r="C28" s="6"/>
      <c r="D28" s="139"/>
      <c r="E28" s="139"/>
      <c r="F28" s="139"/>
      <c r="G28" s="139"/>
      <c r="H28" s="139"/>
      <c r="I28" s="139"/>
      <c r="J28" s="139"/>
    </row>
    <row r="29" spans="2:10" ht="12">
      <c r="B29" s="3"/>
      <c r="C29" s="3"/>
      <c r="D29" s="136" t="s">
        <v>19</v>
      </c>
      <c r="E29" s="137"/>
      <c r="F29" s="136" t="s">
        <v>19</v>
      </c>
      <c r="G29" s="137"/>
      <c r="H29" s="136" t="s">
        <v>19</v>
      </c>
      <c r="I29" s="137"/>
      <c r="J29" s="136" t="s">
        <v>19</v>
      </c>
    </row>
    <row r="30" spans="1:10" ht="12">
      <c r="A30" s="2" t="s">
        <v>2</v>
      </c>
      <c r="B30" s="4">
        <v>0.39166666666666666</v>
      </c>
      <c r="C30" s="4"/>
      <c r="D30" s="137" t="str">
        <f>'Team Listings'!$C$111</f>
        <v>Individual #37</v>
      </c>
      <c r="E30" s="137"/>
      <c r="F30" s="137" t="str">
        <f>'Team Listings'!$C$112</f>
        <v>Individual #38</v>
      </c>
      <c r="G30" s="137"/>
      <c r="H30" s="137" t="str">
        <f>'Team Listings'!$C$113</f>
        <v>Individual #39</v>
      </c>
      <c r="I30" s="137"/>
      <c r="J30" s="137" t="str">
        <f>'Team Listings'!$C$114</f>
        <v>Individual #40</v>
      </c>
    </row>
    <row r="31" spans="1:10" ht="12">
      <c r="A31" s="2" t="s">
        <v>2</v>
      </c>
      <c r="B31" s="4">
        <v>0.3979166666666667</v>
      </c>
      <c r="C31" s="4"/>
      <c r="D31" s="137" t="str">
        <f>'Team Listings'!C107</f>
        <v>Individual #33</v>
      </c>
      <c r="E31" s="137"/>
      <c r="F31" s="137" t="str">
        <f>'Team Listings'!C108</f>
        <v>Individual #34</v>
      </c>
      <c r="G31" s="137"/>
      <c r="H31" s="137" t="str">
        <f>'Team Listings'!C109</f>
        <v>Individual #35</v>
      </c>
      <c r="I31" s="137"/>
      <c r="J31" s="137" t="str">
        <f>'Team Listings'!C110</f>
        <v>Individual #36</v>
      </c>
    </row>
    <row r="32" spans="1:10" ht="12">
      <c r="A32" s="2" t="s">
        <v>2</v>
      </c>
      <c r="B32" s="4">
        <v>0.4041666666666666</v>
      </c>
      <c r="C32" s="4"/>
      <c r="D32" s="137" t="str">
        <f>'Team Listings'!C103</f>
        <v>Individual #29</v>
      </c>
      <c r="E32" s="137"/>
      <c r="F32" s="137" t="str">
        <f>'Team Listings'!C104</f>
        <v>Individual #30</v>
      </c>
      <c r="G32" s="137"/>
      <c r="H32" s="137" t="str">
        <f>'Team Listings'!C105</f>
        <v>Individual #31</v>
      </c>
      <c r="I32" s="137"/>
      <c r="J32" s="137" t="str">
        <f>'Team Listings'!C106</f>
        <v>Individual #32</v>
      </c>
    </row>
    <row r="33" spans="1:10" ht="12">
      <c r="A33" s="2" t="s">
        <v>2</v>
      </c>
      <c r="B33" s="4">
        <v>0.41041666666666665</v>
      </c>
      <c r="C33" s="3"/>
      <c r="D33" s="137" t="str">
        <f>'Team Listings'!C99</f>
        <v>Individual #25</v>
      </c>
      <c r="E33" s="137"/>
      <c r="F33" s="137" t="str">
        <f>'Team Listings'!C100</f>
        <v>Individual #26</v>
      </c>
      <c r="G33" s="137"/>
      <c r="H33" s="137" t="str">
        <f>'Team Listings'!C101</f>
        <v>Individual #27</v>
      </c>
      <c r="I33" s="137"/>
      <c r="J33" s="137" t="str">
        <f>'Team Listings'!C102</f>
        <v>Individual #28</v>
      </c>
    </row>
    <row r="34" spans="1:10" ht="12">
      <c r="A34" s="2" t="s">
        <v>2</v>
      </c>
      <c r="B34" s="4">
        <v>0.4166666666666667</v>
      </c>
      <c r="C34" s="3"/>
      <c r="D34" s="137" t="str">
        <f>'Team Listings'!C95</f>
        <v>Individual #21</v>
      </c>
      <c r="E34" s="137"/>
      <c r="F34" s="137" t="str">
        <f>'Team Listings'!C96</f>
        <v>Individual #22</v>
      </c>
      <c r="G34" s="137"/>
      <c r="H34" s="137" t="str">
        <f>'Team Listings'!C97</f>
        <v>Individual #23</v>
      </c>
      <c r="I34" s="137"/>
      <c r="J34" s="137" t="str">
        <f>'Team Listings'!C98</f>
        <v>Individual #24</v>
      </c>
    </row>
    <row r="35" spans="1:10" ht="12">
      <c r="A35" s="2" t="s">
        <v>2</v>
      </c>
      <c r="B35" s="4">
        <v>0.42291666666666666</v>
      </c>
      <c r="C35" s="3"/>
      <c r="D35" s="137" t="str">
        <f>'Team Listings'!C91</f>
        <v>Individual #17</v>
      </c>
      <c r="E35" s="137"/>
      <c r="F35" s="137" t="str">
        <f>'Team Listings'!C92</f>
        <v>Individual #18</v>
      </c>
      <c r="G35" s="137"/>
      <c r="H35" s="137" t="str">
        <f>'Team Listings'!C93</f>
        <v>Individual #19</v>
      </c>
      <c r="I35" s="137"/>
      <c r="J35" s="137" t="str">
        <f>'Team Listings'!C94</f>
        <v>Individual #20</v>
      </c>
    </row>
    <row r="36" spans="3:10" ht="12">
      <c r="C36" s="7"/>
      <c r="D36" s="139"/>
      <c r="E36" s="139"/>
      <c r="F36" s="139"/>
      <c r="G36" s="139"/>
      <c r="H36" s="139"/>
      <c r="I36" s="139"/>
      <c r="J36" s="139"/>
    </row>
    <row r="37" spans="2:10" ht="12">
      <c r="B37" s="4"/>
      <c r="C37" s="3"/>
      <c r="D37" s="136" t="s">
        <v>19</v>
      </c>
      <c r="E37" s="137"/>
      <c r="F37" s="136" t="s">
        <v>19</v>
      </c>
      <c r="G37" s="137"/>
      <c r="H37" s="136" t="s">
        <v>19</v>
      </c>
      <c r="I37" s="137"/>
      <c r="J37" s="136" t="s">
        <v>19</v>
      </c>
    </row>
    <row r="38" spans="1:10" ht="12">
      <c r="A38" s="2" t="s">
        <v>2</v>
      </c>
      <c r="B38" s="4">
        <v>0.4291666666666667</v>
      </c>
      <c r="C38" s="3"/>
      <c r="D38" s="137" t="str">
        <f>'Team Listings'!C87</f>
        <v>Individual #13</v>
      </c>
      <c r="E38" s="137"/>
      <c r="F38" s="137" t="str">
        <f>'Team Listings'!C88</f>
        <v>Individual #14</v>
      </c>
      <c r="G38" s="137"/>
      <c r="H38" s="137" t="str">
        <f>'Team Listings'!C89</f>
        <v>Individual #15</v>
      </c>
      <c r="I38" s="137"/>
      <c r="J38" s="137" t="str">
        <f>'Team Listings'!C90</f>
        <v>Individual #16</v>
      </c>
    </row>
    <row r="39" spans="1:10" ht="12">
      <c r="A39" s="2" t="s">
        <v>2</v>
      </c>
      <c r="B39" s="4">
        <v>0.4354166666666666</v>
      </c>
      <c r="C39" s="3"/>
      <c r="D39" s="137" t="str">
        <f>'Team Listings'!$C$83</f>
        <v>Individual #9</v>
      </c>
      <c r="E39" s="137"/>
      <c r="F39" s="137" t="str">
        <f>'Team Listings'!$C$84</f>
        <v>Individual #10</v>
      </c>
      <c r="G39" s="137"/>
      <c r="H39" s="137" t="str">
        <f>'Team Listings'!$C$85</f>
        <v>Individual #11</v>
      </c>
      <c r="I39" s="137"/>
      <c r="J39" s="137" t="str">
        <f>'Team Listings'!$C$86</f>
        <v>Individual #12</v>
      </c>
    </row>
    <row r="40" spans="2:10" ht="12.75" thickBot="1">
      <c r="B40" s="7"/>
      <c r="C40" s="7"/>
      <c r="D40" s="5"/>
      <c r="E40" s="5"/>
      <c r="F40" s="5"/>
      <c r="G40" s="5"/>
      <c r="H40" s="5"/>
      <c r="I40" s="5"/>
      <c r="J40" s="5"/>
    </row>
    <row r="41" spans="2:10" ht="13.5">
      <c r="B41" s="96" t="s">
        <v>41</v>
      </c>
      <c r="C41" s="97"/>
      <c r="D41" s="98"/>
      <c r="E41" s="98"/>
      <c r="F41" s="98"/>
      <c r="G41" s="98"/>
      <c r="H41" s="99"/>
      <c r="I41" s="5"/>
      <c r="J41" s="5"/>
    </row>
    <row r="42" spans="2:8" ht="13.5">
      <c r="B42" s="100" t="s">
        <v>82</v>
      </c>
      <c r="C42" s="7"/>
      <c r="D42" s="5"/>
      <c r="E42" s="5"/>
      <c r="F42" s="5"/>
      <c r="G42" s="5"/>
      <c r="H42" s="101"/>
    </row>
    <row r="43" spans="2:8" ht="13.5">
      <c r="B43" s="100" t="s">
        <v>75</v>
      </c>
      <c r="C43" s="7"/>
      <c r="D43" s="5"/>
      <c r="E43" s="5"/>
      <c r="F43" s="5"/>
      <c r="G43" s="5"/>
      <c r="H43" s="101"/>
    </row>
    <row r="44" spans="2:8" ht="14.25" thickBot="1">
      <c r="B44" s="102" t="s">
        <v>76</v>
      </c>
      <c r="C44" s="103"/>
      <c r="D44" s="104"/>
      <c r="E44" s="104"/>
      <c r="F44" s="104"/>
      <c r="G44" s="104"/>
      <c r="H44" s="105"/>
    </row>
  </sheetData>
  <sheetProtection/>
  <printOptions/>
  <pageMargins left="0.27" right="0.28" top="0.27" bottom="0.26" header="0.2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59"/>
  <sheetViews>
    <sheetView workbookViewId="0" topLeftCell="A16">
      <selection activeCell="D21" sqref="D21"/>
    </sheetView>
  </sheetViews>
  <sheetFormatPr defaultColWidth="9.140625" defaultRowHeight="12.75"/>
  <cols>
    <col min="1" max="1" width="7.28125" style="10" customWidth="1"/>
    <col min="2" max="2" width="24.00390625" style="10" customWidth="1"/>
    <col min="3" max="3" width="8.421875" style="9" customWidth="1"/>
    <col min="4" max="5" width="6.57421875" style="9" customWidth="1"/>
    <col min="6" max="7" width="6.57421875" style="51" hidden="1" customWidth="1"/>
    <col min="8" max="8" width="6.57421875" style="158" hidden="1" customWidth="1"/>
    <col min="9" max="9" width="6.57421875" style="51" hidden="1" customWidth="1"/>
    <col min="10" max="10" width="11.57421875" style="10" customWidth="1"/>
    <col min="11" max="11" width="7.28125" style="10" customWidth="1"/>
    <col min="12" max="12" width="24.00390625" style="10" customWidth="1"/>
    <col min="13" max="13" width="8.421875" style="10" customWidth="1"/>
    <col min="14" max="15" width="6.57421875" style="10" customWidth="1"/>
    <col min="16" max="17" width="6.57421875" style="155" hidden="1" customWidth="1"/>
    <col min="18" max="18" width="6.57421875" style="158" hidden="1" customWidth="1"/>
    <col min="19" max="19" width="6.57421875" style="155" hidden="1" customWidth="1"/>
    <col min="20" max="21" width="9.140625" style="10" customWidth="1"/>
    <col min="22" max="23" width="27.57421875" style="10" customWidth="1"/>
    <col min="24" max="24" width="10.57421875" style="10" customWidth="1"/>
    <col min="25" max="26" width="9.140625" style="10" customWidth="1"/>
    <col min="27" max="29" width="9.140625" style="10" hidden="1" customWidth="1"/>
    <col min="30" max="16384" width="9.140625" style="10" customWidth="1"/>
  </cols>
  <sheetData>
    <row r="1" spans="1:26" ht="15" customHeight="1" thickTop="1">
      <c r="A1" s="26" t="s">
        <v>3</v>
      </c>
      <c r="B1" s="200" t="str">
        <f>'Team Listings'!A3</f>
        <v>Winner, Regional #1</v>
      </c>
      <c r="C1" s="198">
        <f>IF(H1&gt;1000,MAX(I1:I2),H1)</f>
        <v>0</v>
      </c>
      <c r="D1" s="203" t="s">
        <v>1</v>
      </c>
      <c r="E1" s="196" t="s">
        <v>2</v>
      </c>
      <c r="F1" s="153"/>
      <c r="G1" s="153"/>
      <c r="H1" s="205">
        <f>SMALL(H3:H8,1)+SMALL(H3:H8,2)+SMALL(H3:H8,3)+SMALL(H3:H8,4)</f>
        <v>8000</v>
      </c>
      <c r="I1" s="153">
        <f>IF(SMALL(C3:C8,1)=0,SMALL(C3:C8,2)+SMALL(C3:C8,3)+SMALL(C3:C8,4)+SMALL(C3:C8,5),0)</f>
        <v>0</v>
      </c>
      <c r="K1" s="26" t="s">
        <v>3</v>
      </c>
      <c r="L1" s="200" t="str">
        <f>'Team Listings'!A9</f>
        <v>Winner, Regional #2</v>
      </c>
      <c r="M1" s="198">
        <f>IF(R1&gt;1000,MAX(S1:S2),R1)</f>
        <v>0</v>
      </c>
      <c r="N1" s="203" t="s">
        <v>1</v>
      </c>
      <c r="O1" s="196" t="s">
        <v>2</v>
      </c>
      <c r="P1" s="153"/>
      <c r="Q1" s="153"/>
      <c r="R1" s="205">
        <f>SMALL(R3:R8,1)+SMALL(R3:R8,2)+SMALL(R3:R8,3)+SMALL(R3:R8,4)</f>
        <v>8000</v>
      </c>
      <c r="S1" s="153">
        <f>IF(SMALL(M3:M8,1)=0,SMALL(M3:M8,2)+SMALL(M3:M8,3)+SMALL(M3:M8,4)+SMALL(M3:M8,5),0)</f>
        <v>0</v>
      </c>
      <c r="U1" s="26" t="s">
        <v>28</v>
      </c>
      <c r="V1" s="207" t="s">
        <v>19</v>
      </c>
      <c r="W1" s="211" t="s">
        <v>9</v>
      </c>
      <c r="X1" s="198" t="s">
        <v>0</v>
      </c>
      <c r="Y1" s="203" t="s">
        <v>1</v>
      </c>
      <c r="Z1" s="196" t="s">
        <v>2</v>
      </c>
    </row>
    <row r="2" spans="1:26" ht="15" customHeight="1" thickBot="1">
      <c r="A2" s="27" t="s">
        <v>4</v>
      </c>
      <c r="B2" s="201"/>
      <c r="C2" s="199"/>
      <c r="D2" s="204"/>
      <c r="E2" s="197"/>
      <c r="F2" s="153"/>
      <c r="G2" s="153"/>
      <c r="H2" s="205"/>
      <c r="I2" s="153">
        <f>IF(SMALL(C3:C8,2)=0,SMALL(C3:C8,6)+SMALL(C3:C8,3)+SMALL(C3:C8,4)+SMALL(C3:C8,5),0)</f>
        <v>0</v>
      </c>
      <c r="K2" s="27" t="s">
        <v>4</v>
      </c>
      <c r="L2" s="206"/>
      <c r="M2" s="199"/>
      <c r="N2" s="204"/>
      <c r="O2" s="197"/>
      <c r="P2" s="153"/>
      <c r="Q2" s="153"/>
      <c r="R2" s="205"/>
      <c r="S2" s="153">
        <f>IF(SMALL(M3:M8,2)=0,SMALL(M3:M8,6)+SMALL(M3:M8,3)+SMALL(M3:M8,4)+SMALL(M3:M8,5),0)</f>
        <v>0</v>
      </c>
      <c r="U2" s="28" t="s">
        <v>4</v>
      </c>
      <c r="V2" s="208"/>
      <c r="W2" s="212"/>
      <c r="X2" s="202"/>
      <c r="Y2" s="209"/>
      <c r="Z2" s="210"/>
    </row>
    <row r="3" spans="1:29" ht="15" customHeight="1" thickTop="1">
      <c r="A3" s="29">
        <f aca="true" t="shared" si="0" ref="A3:A8">RANK(C3,C$3:C$8,1)</f>
        <v>1</v>
      </c>
      <c r="B3" s="140" t="str">
        <f>'Team Listings'!C3</f>
        <v>Player 1</v>
      </c>
      <c r="C3" s="30">
        <f aca="true" t="shared" si="1" ref="C3:C8">D3+E3</f>
        <v>0</v>
      </c>
      <c r="D3" s="31"/>
      <c r="E3" s="32"/>
      <c r="F3" s="154">
        <f>IF(D3=0,1000,D3)</f>
        <v>1000</v>
      </c>
      <c r="G3" s="154">
        <f>IF(E3=0,1000,E3)</f>
        <v>1000</v>
      </c>
      <c r="H3" s="156">
        <f aca="true" t="shared" si="2" ref="H3:H8">SUM(F3:G3)</f>
        <v>2000</v>
      </c>
      <c r="I3" s="154"/>
      <c r="K3" s="29">
        <f aca="true" t="shared" si="3" ref="K3:K8">RANK(M3,M$3:M$8,1)</f>
        <v>1</v>
      </c>
      <c r="L3" s="140" t="str">
        <f>'Team Listings'!C9</f>
        <v>Player 1</v>
      </c>
      <c r="M3" s="30">
        <f aca="true" t="shared" si="4" ref="M3:M8">N3+O3</f>
        <v>0</v>
      </c>
      <c r="N3" s="31"/>
      <c r="O3" s="32"/>
      <c r="P3" s="154">
        <f aca="true" t="shared" si="5" ref="P3:Q8">IF(N3=0,1000,N3)</f>
        <v>1000</v>
      </c>
      <c r="Q3" s="154">
        <f t="shared" si="5"/>
        <v>1000</v>
      </c>
      <c r="R3" s="156">
        <f aca="true" t="shared" si="6" ref="R3:R8">SUM(P3:Q3)</f>
        <v>2000</v>
      </c>
      <c r="S3" s="154"/>
      <c r="U3" s="33">
        <f>RANK(X3,X$3:X$42,1)</f>
        <v>1</v>
      </c>
      <c r="V3" s="173" t="str">
        <f>'Team Listings'!C75</f>
        <v>Individual #1</v>
      </c>
      <c r="W3" s="179" t="str">
        <f>'Team Listings'!A75</f>
        <v>Individual School #1</v>
      </c>
      <c r="X3" s="183">
        <f>Y3+Z3</f>
        <v>0</v>
      </c>
      <c r="Y3" s="34"/>
      <c r="Z3" s="32"/>
      <c r="AA3" s="10">
        <f>IF(Y3=0,1000,Y3)</f>
        <v>1000</v>
      </c>
      <c r="AB3" s="10">
        <f>IF(Z3=0,1000,Z3)</f>
        <v>1000</v>
      </c>
      <c r="AC3" s="10">
        <f>SUM(AA3:AB3)</f>
        <v>2000</v>
      </c>
    </row>
    <row r="4" spans="1:29" ht="15" customHeight="1">
      <c r="A4" s="35">
        <f t="shared" si="0"/>
        <v>1</v>
      </c>
      <c r="B4" s="141" t="str">
        <f>'Team Listings'!C4</f>
        <v>Player 2</v>
      </c>
      <c r="C4" s="36">
        <f t="shared" si="1"/>
        <v>0</v>
      </c>
      <c r="D4" s="37"/>
      <c r="E4" s="38"/>
      <c r="F4" s="154">
        <f aca="true" t="shared" si="7" ref="F4:G8">IF(D4=0,1000,D4)</f>
        <v>1000</v>
      </c>
      <c r="G4" s="154">
        <f t="shared" si="7"/>
        <v>1000</v>
      </c>
      <c r="H4" s="156">
        <f t="shared" si="2"/>
        <v>2000</v>
      </c>
      <c r="I4" s="154"/>
      <c r="K4" s="35">
        <f t="shared" si="3"/>
        <v>1</v>
      </c>
      <c r="L4" s="149" t="str">
        <f>'Team Listings'!C10</f>
        <v>Player 2</v>
      </c>
      <c r="M4" s="39">
        <f t="shared" si="4"/>
        <v>0</v>
      </c>
      <c r="N4" s="37"/>
      <c r="O4" s="38"/>
      <c r="P4" s="154">
        <f t="shared" si="5"/>
        <v>1000</v>
      </c>
      <c r="Q4" s="154">
        <f t="shared" si="5"/>
        <v>1000</v>
      </c>
      <c r="R4" s="156">
        <f t="shared" si="6"/>
        <v>2000</v>
      </c>
      <c r="S4" s="154"/>
      <c r="U4" s="40">
        <f aca="true" t="shared" si="8" ref="U4:U42">RANK(X4,X$3:X$42,1)</f>
        <v>1</v>
      </c>
      <c r="V4" s="174" t="str">
        <f>'Team Listings'!C76</f>
        <v>Individual #2</v>
      </c>
      <c r="W4" s="180" t="str">
        <f>'Team Listings'!A76</f>
        <v>Individual School #2</v>
      </c>
      <c r="X4" s="184">
        <f aca="true" t="shared" si="9" ref="X4:X42">Y4+Z4</f>
        <v>0</v>
      </c>
      <c r="Y4" s="41"/>
      <c r="Z4" s="38"/>
      <c r="AA4" s="10">
        <f aca="true" t="shared" si="10" ref="AA4:AA42">IF(Y4=0,1000,Y4)</f>
        <v>1000</v>
      </c>
      <c r="AB4" s="10">
        <f aca="true" t="shared" si="11" ref="AB4:AB42">IF(Z4=0,1000,Z4)</f>
        <v>1000</v>
      </c>
      <c r="AC4" s="10">
        <f aca="true" t="shared" si="12" ref="AC4:AC42">SUM(AA4:AB4)</f>
        <v>2000</v>
      </c>
    </row>
    <row r="5" spans="1:29" ht="15" customHeight="1">
      <c r="A5" s="35">
        <f t="shared" si="0"/>
        <v>1</v>
      </c>
      <c r="B5" s="141" t="str">
        <f>'Team Listings'!C5</f>
        <v>Player 3</v>
      </c>
      <c r="C5" s="36">
        <f t="shared" si="1"/>
        <v>0</v>
      </c>
      <c r="D5" s="37"/>
      <c r="E5" s="38"/>
      <c r="F5" s="154">
        <f t="shared" si="7"/>
        <v>1000</v>
      </c>
      <c r="G5" s="154">
        <f t="shared" si="7"/>
        <v>1000</v>
      </c>
      <c r="H5" s="156">
        <f t="shared" si="2"/>
        <v>2000</v>
      </c>
      <c r="I5" s="154"/>
      <c r="K5" s="35">
        <f t="shared" si="3"/>
        <v>1</v>
      </c>
      <c r="L5" s="141" t="str">
        <f>'Team Listings'!C11</f>
        <v>Player 3</v>
      </c>
      <c r="M5" s="39">
        <f t="shared" si="4"/>
        <v>0</v>
      </c>
      <c r="N5" s="37"/>
      <c r="O5" s="38"/>
      <c r="P5" s="154">
        <f t="shared" si="5"/>
        <v>1000</v>
      </c>
      <c r="Q5" s="154">
        <f t="shared" si="5"/>
        <v>1000</v>
      </c>
      <c r="R5" s="156">
        <f t="shared" si="6"/>
        <v>2000</v>
      </c>
      <c r="S5" s="154"/>
      <c r="U5" s="40">
        <f t="shared" si="8"/>
        <v>1</v>
      </c>
      <c r="V5" s="174" t="str">
        <f>'Team Listings'!C77</f>
        <v>Individual #3</v>
      </c>
      <c r="W5" s="180" t="str">
        <f>'Team Listings'!A77</f>
        <v>Individual School #3</v>
      </c>
      <c r="X5" s="184">
        <f t="shared" si="9"/>
        <v>0</v>
      </c>
      <c r="Y5" s="41"/>
      <c r="Z5" s="38"/>
      <c r="AA5" s="10">
        <f t="shared" si="10"/>
        <v>1000</v>
      </c>
      <c r="AB5" s="10">
        <f t="shared" si="11"/>
        <v>1000</v>
      </c>
      <c r="AC5" s="10">
        <f t="shared" si="12"/>
        <v>2000</v>
      </c>
    </row>
    <row r="6" spans="1:29" ht="15" customHeight="1">
      <c r="A6" s="35">
        <f t="shared" si="0"/>
        <v>1</v>
      </c>
      <c r="B6" s="141" t="str">
        <f>'Team Listings'!C6</f>
        <v>Player 4</v>
      </c>
      <c r="C6" s="36">
        <f t="shared" si="1"/>
        <v>0</v>
      </c>
      <c r="D6" s="37"/>
      <c r="E6" s="38"/>
      <c r="F6" s="154">
        <f t="shared" si="7"/>
        <v>1000</v>
      </c>
      <c r="G6" s="154">
        <f t="shared" si="7"/>
        <v>1000</v>
      </c>
      <c r="H6" s="156">
        <f t="shared" si="2"/>
        <v>2000</v>
      </c>
      <c r="I6" s="154"/>
      <c r="K6" s="35">
        <f t="shared" si="3"/>
        <v>1</v>
      </c>
      <c r="L6" s="141" t="str">
        <f>'Team Listings'!C12</f>
        <v>Player 4</v>
      </c>
      <c r="M6" s="39">
        <f t="shared" si="4"/>
        <v>0</v>
      </c>
      <c r="N6" s="37"/>
      <c r="O6" s="38"/>
      <c r="P6" s="154">
        <f t="shared" si="5"/>
        <v>1000</v>
      </c>
      <c r="Q6" s="154">
        <f t="shared" si="5"/>
        <v>1000</v>
      </c>
      <c r="R6" s="156">
        <f t="shared" si="6"/>
        <v>2000</v>
      </c>
      <c r="S6" s="154"/>
      <c r="U6" s="40">
        <f t="shared" si="8"/>
        <v>1</v>
      </c>
      <c r="V6" s="174" t="str">
        <f>'Team Listings'!C78</f>
        <v>Individual #4</v>
      </c>
      <c r="W6" s="180" t="str">
        <f>'Team Listings'!A78</f>
        <v>Individual School #4</v>
      </c>
      <c r="X6" s="184">
        <f t="shared" si="9"/>
        <v>0</v>
      </c>
      <c r="Y6" s="41"/>
      <c r="Z6" s="38"/>
      <c r="AA6" s="10">
        <f t="shared" si="10"/>
        <v>1000</v>
      </c>
      <c r="AB6" s="10">
        <f t="shared" si="11"/>
        <v>1000</v>
      </c>
      <c r="AC6" s="10">
        <f t="shared" si="12"/>
        <v>2000</v>
      </c>
    </row>
    <row r="7" spans="1:29" ht="15" customHeight="1">
      <c r="A7" s="35">
        <f t="shared" si="0"/>
        <v>1</v>
      </c>
      <c r="B7" s="141" t="str">
        <f>'Team Listings'!C7</f>
        <v>Player 5</v>
      </c>
      <c r="C7" s="36">
        <f t="shared" si="1"/>
        <v>0</v>
      </c>
      <c r="D7" s="37"/>
      <c r="E7" s="38"/>
      <c r="F7" s="154">
        <f t="shared" si="7"/>
        <v>1000</v>
      </c>
      <c r="G7" s="154">
        <f t="shared" si="7"/>
        <v>1000</v>
      </c>
      <c r="H7" s="156">
        <f t="shared" si="2"/>
        <v>2000</v>
      </c>
      <c r="I7" s="154"/>
      <c r="K7" s="35">
        <f t="shared" si="3"/>
        <v>1</v>
      </c>
      <c r="L7" s="141" t="str">
        <f>'Team Listings'!C13</f>
        <v>Player 5</v>
      </c>
      <c r="M7" s="39">
        <f t="shared" si="4"/>
        <v>0</v>
      </c>
      <c r="N7" s="37"/>
      <c r="O7" s="38"/>
      <c r="P7" s="154">
        <f t="shared" si="5"/>
        <v>1000</v>
      </c>
      <c r="Q7" s="154">
        <f t="shared" si="5"/>
        <v>1000</v>
      </c>
      <c r="R7" s="156">
        <f t="shared" si="6"/>
        <v>2000</v>
      </c>
      <c r="S7" s="154"/>
      <c r="U7" s="40">
        <f t="shared" si="8"/>
        <v>1</v>
      </c>
      <c r="V7" s="174" t="str">
        <f>'Team Listings'!C79</f>
        <v>Individual #5</v>
      </c>
      <c r="W7" s="180" t="str">
        <f>'Team Listings'!A79</f>
        <v>Individual School #5</v>
      </c>
      <c r="X7" s="184">
        <f t="shared" si="9"/>
        <v>0</v>
      </c>
      <c r="Y7" s="41"/>
      <c r="Z7" s="38"/>
      <c r="AA7" s="10">
        <f t="shared" si="10"/>
        <v>1000</v>
      </c>
      <c r="AB7" s="10">
        <f t="shared" si="11"/>
        <v>1000</v>
      </c>
      <c r="AC7" s="10">
        <f t="shared" si="12"/>
        <v>2000</v>
      </c>
    </row>
    <row r="8" spans="1:29" ht="15" customHeight="1" thickBot="1">
      <c r="A8" s="42">
        <f t="shared" si="0"/>
        <v>1</v>
      </c>
      <c r="B8" s="142" t="str">
        <f>'Team Listings'!C8</f>
        <v>Player 6</v>
      </c>
      <c r="C8" s="43">
        <f t="shared" si="1"/>
        <v>0</v>
      </c>
      <c r="D8" s="44"/>
      <c r="E8" s="45"/>
      <c r="F8" s="154">
        <f t="shared" si="7"/>
        <v>1000</v>
      </c>
      <c r="G8" s="154">
        <f t="shared" si="7"/>
        <v>1000</v>
      </c>
      <c r="H8" s="156">
        <f t="shared" si="2"/>
        <v>2000</v>
      </c>
      <c r="I8" s="154"/>
      <c r="K8" s="42">
        <f t="shared" si="3"/>
        <v>1</v>
      </c>
      <c r="L8" s="142" t="str">
        <f>'Team Listings'!C14</f>
        <v>Player 6</v>
      </c>
      <c r="M8" s="43">
        <f t="shared" si="4"/>
        <v>0</v>
      </c>
      <c r="N8" s="44"/>
      <c r="O8" s="45"/>
      <c r="P8" s="154">
        <f t="shared" si="5"/>
        <v>1000</v>
      </c>
      <c r="Q8" s="154">
        <f t="shared" si="5"/>
        <v>1000</v>
      </c>
      <c r="R8" s="156">
        <f t="shared" si="6"/>
        <v>2000</v>
      </c>
      <c r="S8" s="154"/>
      <c r="U8" s="40">
        <f t="shared" si="8"/>
        <v>1</v>
      </c>
      <c r="V8" s="174" t="str">
        <f>'Team Listings'!C80</f>
        <v>Individual #6</v>
      </c>
      <c r="W8" s="180" t="str">
        <f>'Team Listings'!A80</f>
        <v>Individual School #6</v>
      </c>
      <c r="X8" s="184">
        <f t="shared" si="9"/>
        <v>0</v>
      </c>
      <c r="Y8" s="41"/>
      <c r="Z8" s="38"/>
      <c r="AA8" s="10">
        <f t="shared" si="10"/>
        <v>1000</v>
      </c>
      <c r="AB8" s="10">
        <f t="shared" si="11"/>
        <v>1000</v>
      </c>
      <c r="AC8" s="10">
        <f t="shared" si="12"/>
        <v>2000</v>
      </c>
    </row>
    <row r="9" spans="1:29" ht="15" customHeight="1" thickBot="1" thickTop="1">
      <c r="A9" s="9"/>
      <c r="B9" s="143"/>
      <c r="C9" s="46"/>
      <c r="D9" s="47"/>
      <c r="E9" s="47"/>
      <c r="F9" s="47"/>
      <c r="G9" s="47"/>
      <c r="H9" s="157"/>
      <c r="I9" s="47"/>
      <c r="L9" s="148"/>
      <c r="M9" s="9"/>
      <c r="N9" s="9"/>
      <c r="O9" s="9"/>
      <c r="P9" s="51"/>
      <c r="Q9" s="51"/>
      <c r="S9" s="51"/>
      <c r="U9" s="40">
        <f t="shared" si="8"/>
        <v>1</v>
      </c>
      <c r="V9" s="174" t="str">
        <f>'Team Listings'!C81</f>
        <v>Individual #7</v>
      </c>
      <c r="W9" s="180" t="str">
        <f>'Team Listings'!A81</f>
        <v>Individual School #7</v>
      </c>
      <c r="X9" s="184">
        <f t="shared" si="9"/>
        <v>0</v>
      </c>
      <c r="Y9" s="41"/>
      <c r="Z9" s="38"/>
      <c r="AA9" s="10">
        <f t="shared" si="10"/>
        <v>1000</v>
      </c>
      <c r="AB9" s="10">
        <f t="shared" si="11"/>
        <v>1000</v>
      </c>
      <c r="AC9" s="10">
        <f t="shared" si="12"/>
        <v>2000</v>
      </c>
    </row>
    <row r="10" spans="1:29" ht="15" customHeight="1" thickTop="1">
      <c r="A10" s="26" t="s">
        <v>3</v>
      </c>
      <c r="B10" s="200" t="str">
        <f>'Team Listings'!A15</f>
        <v>Winner, Regional #3</v>
      </c>
      <c r="C10" s="198">
        <f>IF(H10&gt;1000,MAX(I10:I11),H10)</f>
        <v>0</v>
      </c>
      <c r="D10" s="203" t="s">
        <v>1</v>
      </c>
      <c r="E10" s="196" t="s">
        <v>2</v>
      </c>
      <c r="F10" s="153"/>
      <c r="G10" s="153"/>
      <c r="H10" s="205">
        <f>SMALL(H12:H17,1)+SMALL(H12:H17,2)+SMALL(H12:H17,3)+SMALL(H12:H17,4)</f>
        <v>8000</v>
      </c>
      <c r="I10" s="153">
        <f>IF(SMALL(C12:C17,1)=0,SMALL(C12:C17,2)+SMALL(C12:C17,3)+SMALL(C12:C17,4)+SMALL(C12:C17,5),0)</f>
        <v>0</v>
      </c>
      <c r="K10" s="26" t="s">
        <v>3</v>
      </c>
      <c r="L10" s="200" t="str">
        <f>'Team Listings'!A21</f>
        <v>Winner, Regional #4</v>
      </c>
      <c r="M10" s="198">
        <f>IF(R10&gt;1000,MAX(S10:S11),R10)</f>
        <v>0</v>
      </c>
      <c r="N10" s="203" t="s">
        <v>1</v>
      </c>
      <c r="O10" s="196" t="s">
        <v>2</v>
      </c>
      <c r="P10" s="153"/>
      <c r="Q10" s="153"/>
      <c r="R10" s="205">
        <f>SMALL(R12:R17,1)+SMALL(R12:R17,2)+SMALL(R12:R17,3)+SMALL(R12:R17,4)</f>
        <v>8000</v>
      </c>
      <c r="S10" s="153">
        <f>IF(SMALL(M12:M17,1)=0,SMALL(M12:M17,2)+SMALL(M12:M17,3)+SMALL(M12:M17,4)+SMALL(M12:M17,5),0)</f>
        <v>0</v>
      </c>
      <c r="U10" s="40">
        <f t="shared" si="8"/>
        <v>1</v>
      </c>
      <c r="V10" s="174" t="str">
        <f>'Team Listings'!C82</f>
        <v>Individual #8</v>
      </c>
      <c r="W10" s="180" t="str">
        <f>'Team Listings'!A82</f>
        <v>Individual School #8</v>
      </c>
      <c r="X10" s="184">
        <f t="shared" si="9"/>
        <v>0</v>
      </c>
      <c r="Y10" s="41"/>
      <c r="Z10" s="38"/>
      <c r="AA10" s="10">
        <f t="shared" si="10"/>
        <v>1000</v>
      </c>
      <c r="AB10" s="10">
        <f t="shared" si="11"/>
        <v>1000</v>
      </c>
      <c r="AC10" s="10">
        <f t="shared" si="12"/>
        <v>2000</v>
      </c>
    </row>
    <row r="11" spans="1:29" ht="15" customHeight="1" thickBot="1">
      <c r="A11" s="27" t="s">
        <v>4</v>
      </c>
      <c r="B11" s="201"/>
      <c r="C11" s="202"/>
      <c r="D11" s="204"/>
      <c r="E11" s="197"/>
      <c r="F11" s="153"/>
      <c r="G11" s="153"/>
      <c r="H11" s="205"/>
      <c r="I11" s="153">
        <f>IF(SMALL(C12:C17,2)=0,SMALL(C12:C17,6)+SMALL(C12:C17,3)+SMALL(C12:C17,4)+SMALL(C12:C17,5),0)</f>
        <v>0</v>
      </c>
      <c r="K11" s="27" t="s">
        <v>4</v>
      </c>
      <c r="L11" s="201"/>
      <c r="M11" s="199"/>
      <c r="N11" s="204"/>
      <c r="O11" s="197"/>
      <c r="P11" s="153"/>
      <c r="Q11" s="153"/>
      <c r="R11" s="205"/>
      <c r="S11" s="153">
        <f>IF(SMALL(M12:M17,2)=0,SMALL(M12:M17,6)+SMALL(M12:M17,3)+SMALL(M12:M17,4)+SMALL(M12:M17,5),0)</f>
        <v>0</v>
      </c>
      <c r="U11" s="40">
        <f t="shared" si="8"/>
        <v>1</v>
      </c>
      <c r="V11" s="174" t="str">
        <f>'Team Listings'!C83</f>
        <v>Individual #9</v>
      </c>
      <c r="W11" s="180" t="str">
        <f>'Team Listings'!A83</f>
        <v>Individual School #9</v>
      </c>
      <c r="X11" s="184">
        <f t="shared" si="9"/>
        <v>0</v>
      </c>
      <c r="Y11" s="41"/>
      <c r="Z11" s="38"/>
      <c r="AA11" s="10">
        <f t="shared" si="10"/>
        <v>1000</v>
      </c>
      <c r="AB11" s="10">
        <f t="shared" si="11"/>
        <v>1000</v>
      </c>
      <c r="AC11" s="10">
        <f t="shared" si="12"/>
        <v>2000</v>
      </c>
    </row>
    <row r="12" spans="1:29" ht="15" customHeight="1" thickTop="1">
      <c r="A12" s="29">
        <f aca="true" t="shared" si="13" ref="A12:A17">RANK(C12,C$12:C$17,1)</f>
        <v>1</v>
      </c>
      <c r="B12" s="140" t="str">
        <f>'Team Listings'!C15</f>
        <v>Player 1</v>
      </c>
      <c r="C12" s="36">
        <f aca="true" t="shared" si="14" ref="C12:C17">D12+E12</f>
        <v>0</v>
      </c>
      <c r="D12" s="31"/>
      <c r="E12" s="32"/>
      <c r="F12" s="154">
        <f aca="true" t="shared" si="15" ref="F12:G17">IF(D12=0,1000,D12)</f>
        <v>1000</v>
      </c>
      <c r="G12" s="154">
        <f t="shared" si="15"/>
        <v>1000</v>
      </c>
      <c r="H12" s="156">
        <f aca="true" t="shared" si="16" ref="H12:H17">SUM(F12:G12)</f>
        <v>2000</v>
      </c>
      <c r="I12" s="154"/>
      <c r="K12" s="29">
        <f aca="true" t="shared" si="17" ref="K12:K17">RANK(M12,M$12:M$17,1)</f>
        <v>1</v>
      </c>
      <c r="L12" s="145" t="str">
        <f>'Team Listings'!C21</f>
        <v>Player 1</v>
      </c>
      <c r="M12" s="30">
        <f aca="true" t="shared" si="18" ref="M12:M17">N12+O12</f>
        <v>0</v>
      </c>
      <c r="N12" s="31"/>
      <c r="O12" s="32"/>
      <c r="P12" s="154">
        <f aca="true" t="shared" si="19" ref="P12:Q17">IF(N12=0,1000,N12)</f>
        <v>1000</v>
      </c>
      <c r="Q12" s="154">
        <f t="shared" si="19"/>
        <v>1000</v>
      </c>
      <c r="R12" s="156">
        <f aca="true" t="shared" si="20" ref="R12:R17">SUM(P12:Q12)</f>
        <v>2000</v>
      </c>
      <c r="S12" s="154"/>
      <c r="U12" s="40">
        <f t="shared" si="8"/>
        <v>1</v>
      </c>
      <c r="V12" s="174" t="str">
        <f>'Team Listings'!C84</f>
        <v>Individual #10</v>
      </c>
      <c r="W12" s="180" t="str">
        <f>'Team Listings'!A84</f>
        <v>Individual School #10</v>
      </c>
      <c r="X12" s="184">
        <f t="shared" si="9"/>
        <v>0</v>
      </c>
      <c r="Y12" s="41"/>
      <c r="Z12" s="38"/>
      <c r="AA12" s="10">
        <f t="shared" si="10"/>
        <v>1000</v>
      </c>
      <c r="AB12" s="10">
        <f t="shared" si="11"/>
        <v>1000</v>
      </c>
      <c r="AC12" s="10">
        <f t="shared" si="12"/>
        <v>2000</v>
      </c>
    </row>
    <row r="13" spans="1:29" ht="15" customHeight="1">
      <c r="A13" s="35">
        <f t="shared" si="13"/>
        <v>1</v>
      </c>
      <c r="B13" s="141" t="str">
        <f>'Team Listings'!C16</f>
        <v>Player 2</v>
      </c>
      <c r="C13" s="36">
        <f t="shared" si="14"/>
        <v>0</v>
      </c>
      <c r="D13" s="37"/>
      <c r="E13" s="38"/>
      <c r="F13" s="154">
        <f t="shared" si="15"/>
        <v>1000</v>
      </c>
      <c r="G13" s="154">
        <f t="shared" si="15"/>
        <v>1000</v>
      </c>
      <c r="H13" s="156">
        <f t="shared" si="16"/>
        <v>2000</v>
      </c>
      <c r="I13" s="154"/>
      <c r="K13" s="35">
        <f t="shared" si="17"/>
        <v>1</v>
      </c>
      <c r="L13" s="146" t="str">
        <f>'Team Listings'!C22</f>
        <v>Player 2</v>
      </c>
      <c r="M13" s="39">
        <f t="shared" si="18"/>
        <v>0</v>
      </c>
      <c r="N13" s="37"/>
      <c r="O13" s="38"/>
      <c r="P13" s="154">
        <f t="shared" si="19"/>
        <v>1000</v>
      </c>
      <c r="Q13" s="154">
        <f t="shared" si="19"/>
        <v>1000</v>
      </c>
      <c r="R13" s="156">
        <f t="shared" si="20"/>
        <v>2000</v>
      </c>
      <c r="S13" s="154"/>
      <c r="U13" s="40">
        <f t="shared" si="8"/>
        <v>1</v>
      </c>
      <c r="V13" s="174" t="str">
        <f>'Team Listings'!C85</f>
        <v>Individual #11</v>
      </c>
      <c r="W13" s="180" t="str">
        <f>'Team Listings'!A85</f>
        <v>Individual School #11</v>
      </c>
      <c r="X13" s="184">
        <f t="shared" si="9"/>
        <v>0</v>
      </c>
      <c r="Y13" s="41"/>
      <c r="Z13" s="38"/>
      <c r="AA13" s="10">
        <f t="shared" si="10"/>
        <v>1000</v>
      </c>
      <c r="AB13" s="10">
        <f t="shared" si="11"/>
        <v>1000</v>
      </c>
      <c r="AC13" s="10">
        <f t="shared" si="12"/>
        <v>2000</v>
      </c>
    </row>
    <row r="14" spans="1:29" ht="15" customHeight="1">
      <c r="A14" s="35">
        <f t="shared" si="13"/>
        <v>1</v>
      </c>
      <c r="B14" s="141" t="str">
        <f>'Team Listings'!C17</f>
        <v>Player 3</v>
      </c>
      <c r="C14" s="36">
        <f t="shared" si="14"/>
        <v>0</v>
      </c>
      <c r="D14" s="37"/>
      <c r="E14" s="38"/>
      <c r="F14" s="154">
        <f t="shared" si="15"/>
        <v>1000</v>
      </c>
      <c r="G14" s="154">
        <f t="shared" si="15"/>
        <v>1000</v>
      </c>
      <c r="H14" s="156">
        <f t="shared" si="16"/>
        <v>2000</v>
      </c>
      <c r="I14" s="154"/>
      <c r="K14" s="35">
        <f t="shared" si="17"/>
        <v>1</v>
      </c>
      <c r="L14" s="146" t="str">
        <f>'Team Listings'!C23</f>
        <v>Player 3</v>
      </c>
      <c r="M14" s="39">
        <f t="shared" si="18"/>
        <v>0</v>
      </c>
      <c r="N14" s="37"/>
      <c r="O14" s="38"/>
      <c r="P14" s="154">
        <f t="shared" si="19"/>
        <v>1000</v>
      </c>
      <c r="Q14" s="154">
        <f t="shared" si="19"/>
        <v>1000</v>
      </c>
      <c r="R14" s="156">
        <f t="shared" si="20"/>
        <v>2000</v>
      </c>
      <c r="S14" s="154"/>
      <c r="U14" s="40">
        <f t="shared" si="8"/>
        <v>1</v>
      </c>
      <c r="V14" s="174" t="str">
        <f>'Team Listings'!C86</f>
        <v>Individual #12</v>
      </c>
      <c r="W14" s="180" t="str">
        <f>'Team Listings'!A86</f>
        <v>Individual School #12</v>
      </c>
      <c r="X14" s="184">
        <f t="shared" si="9"/>
        <v>0</v>
      </c>
      <c r="Y14" s="41"/>
      <c r="Z14" s="38"/>
      <c r="AA14" s="10">
        <f t="shared" si="10"/>
        <v>1000</v>
      </c>
      <c r="AB14" s="10">
        <f t="shared" si="11"/>
        <v>1000</v>
      </c>
      <c r="AC14" s="10">
        <f t="shared" si="12"/>
        <v>2000</v>
      </c>
    </row>
    <row r="15" spans="1:29" ht="15" customHeight="1">
      <c r="A15" s="35">
        <f t="shared" si="13"/>
        <v>1</v>
      </c>
      <c r="B15" s="141" t="str">
        <f>'Team Listings'!C18</f>
        <v>Player 4</v>
      </c>
      <c r="C15" s="36">
        <f t="shared" si="14"/>
        <v>0</v>
      </c>
      <c r="D15" s="37"/>
      <c r="E15" s="38"/>
      <c r="F15" s="154">
        <f t="shared" si="15"/>
        <v>1000</v>
      </c>
      <c r="G15" s="154">
        <f t="shared" si="15"/>
        <v>1000</v>
      </c>
      <c r="H15" s="156">
        <f t="shared" si="16"/>
        <v>2000</v>
      </c>
      <c r="I15" s="154"/>
      <c r="K15" s="35">
        <f t="shared" si="17"/>
        <v>1</v>
      </c>
      <c r="L15" s="146" t="str">
        <f>'Team Listings'!C24</f>
        <v>Player 4</v>
      </c>
      <c r="M15" s="39">
        <f t="shared" si="18"/>
        <v>0</v>
      </c>
      <c r="N15" s="37"/>
      <c r="O15" s="38"/>
      <c r="P15" s="154">
        <f t="shared" si="19"/>
        <v>1000</v>
      </c>
      <c r="Q15" s="154">
        <f t="shared" si="19"/>
        <v>1000</v>
      </c>
      <c r="R15" s="156">
        <f t="shared" si="20"/>
        <v>2000</v>
      </c>
      <c r="S15" s="154"/>
      <c r="U15" s="40">
        <f t="shared" si="8"/>
        <v>1</v>
      </c>
      <c r="V15" s="175" t="str">
        <f>'Team Listings'!C87</f>
        <v>Individual #13</v>
      </c>
      <c r="W15" s="181" t="str">
        <f>'Team Listings'!A87</f>
        <v>Individual School #13</v>
      </c>
      <c r="X15" s="184">
        <f t="shared" si="9"/>
        <v>0</v>
      </c>
      <c r="Y15" s="41"/>
      <c r="Z15" s="38"/>
      <c r="AA15" s="10">
        <f t="shared" si="10"/>
        <v>1000</v>
      </c>
      <c r="AB15" s="10">
        <f t="shared" si="11"/>
        <v>1000</v>
      </c>
      <c r="AC15" s="10">
        <f t="shared" si="12"/>
        <v>2000</v>
      </c>
    </row>
    <row r="16" spans="1:29" ht="15" customHeight="1">
      <c r="A16" s="35">
        <f t="shared" si="13"/>
        <v>1</v>
      </c>
      <c r="B16" s="141" t="str">
        <f>'Team Listings'!C19</f>
        <v>Player 5</v>
      </c>
      <c r="C16" s="36">
        <f t="shared" si="14"/>
        <v>0</v>
      </c>
      <c r="D16" s="37"/>
      <c r="E16" s="38"/>
      <c r="F16" s="154">
        <f t="shared" si="15"/>
        <v>1000</v>
      </c>
      <c r="G16" s="154">
        <f t="shared" si="15"/>
        <v>1000</v>
      </c>
      <c r="H16" s="156">
        <f t="shared" si="16"/>
        <v>2000</v>
      </c>
      <c r="I16" s="154"/>
      <c r="K16" s="35">
        <f t="shared" si="17"/>
        <v>1</v>
      </c>
      <c r="L16" s="146" t="str">
        <f>'Team Listings'!C25</f>
        <v>Player 5</v>
      </c>
      <c r="M16" s="39">
        <f t="shared" si="18"/>
        <v>0</v>
      </c>
      <c r="N16" s="37"/>
      <c r="O16" s="38"/>
      <c r="P16" s="154">
        <f t="shared" si="19"/>
        <v>1000</v>
      </c>
      <c r="Q16" s="154">
        <f t="shared" si="19"/>
        <v>1000</v>
      </c>
      <c r="R16" s="156">
        <f t="shared" si="20"/>
        <v>2000</v>
      </c>
      <c r="S16" s="154"/>
      <c r="U16" s="40">
        <f t="shared" si="8"/>
        <v>1</v>
      </c>
      <c r="V16" s="175" t="str">
        <f>'Team Listings'!C88</f>
        <v>Individual #14</v>
      </c>
      <c r="W16" s="181" t="str">
        <f>'Team Listings'!A88</f>
        <v>Individual School #14</v>
      </c>
      <c r="X16" s="184">
        <f t="shared" si="9"/>
        <v>0</v>
      </c>
      <c r="Y16" s="41"/>
      <c r="Z16" s="38"/>
      <c r="AA16" s="10">
        <f t="shared" si="10"/>
        <v>1000</v>
      </c>
      <c r="AB16" s="10">
        <f t="shared" si="11"/>
        <v>1000</v>
      </c>
      <c r="AC16" s="10">
        <f t="shared" si="12"/>
        <v>2000</v>
      </c>
    </row>
    <row r="17" spans="1:29" ht="15" customHeight="1" thickBot="1">
      <c r="A17" s="42">
        <f t="shared" si="13"/>
        <v>1</v>
      </c>
      <c r="B17" s="142" t="str">
        <f>'Team Listings'!C20</f>
        <v>Player 6</v>
      </c>
      <c r="C17" s="43">
        <f t="shared" si="14"/>
        <v>0</v>
      </c>
      <c r="D17" s="44"/>
      <c r="E17" s="45"/>
      <c r="F17" s="154">
        <f t="shared" si="15"/>
        <v>1000</v>
      </c>
      <c r="G17" s="154">
        <f t="shared" si="15"/>
        <v>1000</v>
      </c>
      <c r="H17" s="156">
        <f t="shared" si="16"/>
        <v>2000</v>
      </c>
      <c r="I17" s="154"/>
      <c r="K17" s="42">
        <f t="shared" si="17"/>
        <v>1</v>
      </c>
      <c r="L17" s="147" t="str">
        <f>'Team Listings'!C26</f>
        <v>Player 6</v>
      </c>
      <c r="M17" s="43">
        <f t="shared" si="18"/>
        <v>0</v>
      </c>
      <c r="N17" s="44"/>
      <c r="O17" s="45"/>
      <c r="P17" s="154">
        <f t="shared" si="19"/>
        <v>1000</v>
      </c>
      <c r="Q17" s="154">
        <f t="shared" si="19"/>
        <v>1000</v>
      </c>
      <c r="R17" s="156">
        <f t="shared" si="20"/>
        <v>2000</v>
      </c>
      <c r="S17" s="154"/>
      <c r="U17" s="40">
        <f t="shared" si="8"/>
        <v>1</v>
      </c>
      <c r="V17" s="175" t="str">
        <f>'Team Listings'!C89</f>
        <v>Individual #15</v>
      </c>
      <c r="W17" s="181" t="str">
        <f>'Team Listings'!A89</f>
        <v>Individual School #15</v>
      </c>
      <c r="X17" s="184">
        <f t="shared" si="9"/>
        <v>0</v>
      </c>
      <c r="Y17" s="41"/>
      <c r="Z17" s="38"/>
      <c r="AA17" s="10">
        <f t="shared" si="10"/>
        <v>1000</v>
      </c>
      <c r="AB17" s="10">
        <f t="shared" si="11"/>
        <v>1000</v>
      </c>
      <c r="AC17" s="10">
        <f t="shared" si="12"/>
        <v>2000</v>
      </c>
    </row>
    <row r="18" spans="1:29" ht="15" customHeight="1" thickBot="1" thickTop="1">
      <c r="A18" s="9"/>
      <c r="B18" s="144"/>
      <c r="C18" s="49"/>
      <c r="D18" s="50"/>
      <c r="E18" s="50"/>
      <c r="F18" s="47"/>
      <c r="G18" s="47"/>
      <c r="H18" s="157"/>
      <c r="I18" s="47"/>
      <c r="K18" s="9"/>
      <c r="L18" s="144"/>
      <c r="M18" s="49"/>
      <c r="N18" s="50"/>
      <c r="O18" s="50"/>
      <c r="P18" s="47"/>
      <c r="Q18" s="47"/>
      <c r="R18" s="157"/>
      <c r="S18" s="47"/>
      <c r="U18" s="40">
        <f t="shared" si="8"/>
        <v>1</v>
      </c>
      <c r="V18" s="175" t="str">
        <f>'Team Listings'!C90</f>
        <v>Individual #16</v>
      </c>
      <c r="W18" s="181" t="str">
        <f>'Team Listings'!A90</f>
        <v>Individual School #16</v>
      </c>
      <c r="X18" s="184">
        <f t="shared" si="9"/>
        <v>0</v>
      </c>
      <c r="Y18" s="41"/>
      <c r="Z18" s="38"/>
      <c r="AA18" s="10">
        <f t="shared" si="10"/>
        <v>1000</v>
      </c>
      <c r="AB18" s="10">
        <f t="shared" si="11"/>
        <v>1000</v>
      </c>
      <c r="AC18" s="10">
        <f t="shared" si="12"/>
        <v>2000</v>
      </c>
    </row>
    <row r="19" spans="1:29" ht="15" customHeight="1" thickTop="1">
      <c r="A19" s="26" t="s">
        <v>3</v>
      </c>
      <c r="B19" s="200" t="str">
        <f>'Team Listings'!A27</f>
        <v>Runner-up, Regional #1</v>
      </c>
      <c r="C19" s="198">
        <f>IF(H19&gt;1000,MAX(I19:I20),H19)</f>
        <v>0</v>
      </c>
      <c r="D19" s="203" t="s">
        <v>1</v>
      </c>
      <c r="E19" s="196" t="s">
        <v>2</v>
      </c>
      <c r="F19" s="153"/>
      <c r="G19" s="153"/>
      <c r="H19" s="205">
        <f>SMALL(H21:H26,1)+SMALL(H21:H26,2)+SMALL(H21:H26,3)+SMALL(H21:H26,4)</f>
        <v>8000</v>
      </c>
      <c r="I19" s="153">
        <f>IF(SMALL(C21:C26,1)=0,SMALL(C21:C26,2)+SMALL(C21:C26,3)+SMALL(C21:C26,4)+SMALL(C21:C26,5),0)</f>
        <v>0</v>
      </c>
      <c r="K19" s="26" t="s">
        <v>3</v>
      </c>
      <c r="L19" s="200" t="str">
        <f>'Team Listings'!A33</f>
        <v>Runner-up, Regional #2</v>
      </c>
      <c r="M19" s="198">
        <f>IF(R19&gt;1000,MAX(S19:S20),R19)</f>
        <v>0</v>
      </c>
      <c r="N19" s="203" t="s">
        <v>1</v>
      </c>
      <c r="O19" s="196" t="s">
        <v>2</v>
      </c>
      <c r="P19" s="153"/>
      <c r="Q19" s="153"/>
      <c r="R19" s="205">
        <f>SMALL(R21:R26,1)+SMALL(R21:R26,2)+SMALL(R21:R26,3)+SMALL(R21:R26,4)</f>
        <v>8000</v>
      </c>
      <c r="S19" s="153">
        <f>IF(SMALL(M21:M26,1)=0,SMALL(M21:M26,2)+SMALL(M21:M26,3)+SMALL(M21:M26,4)+SMALL(M21:M26,5),0)</f>
        <v>0</v>
      </c>
      <c r="U19" s="40">
        <f t="shared" si="8"/>
        <v>1</v>
      </c>
      <c r="V19" s="175" t="str">
        <f>'Team Listings'!C91</f>
        <v>Individual #17</v>
      </c>
      <c r="W19" s="181" t="str">
        <f>'Team Listings'!A91</f>
        <v>Individual School #17</v>
      </c>
      <c r="X19" s="184">
        <f t="shared" si="9"/>
        <v>0</v>
      </c>
      <c r="Y19" s="41"/>
      <c r="Z19" s="38"/>
      <c r="AA19" s="10">
        <f t="shared" si="10"/>
        <v>1000</v>
      </c>
      <c r="AB19" s="10">
        <f t="shared" si="11"/>
        <v>1000</v>
      </c>
      <c r="AC19" s="10">
        <f t="shared" si="12"/>
        <v>2000</v>
      </c>
    </row>
    <row r="20" spans="1:29" ht="15" customHeight="1" thickBot="1">
      <c r="A20" s="27" t="s">
        <v>4</v>
      </c>
      <c r="B20" s="201"/>
      <c r="C20" s="202"/>
      <c r="D20" s="204"/>
      <c r="E20" s="197"/>
      <c r="F20" s="153"/>
      <c r="G20" s="153"/>
      <c r="H20" s="205"/>
      <c r="I20" s="153">
        <f>IF(SMALL(C21:C26,2)=0,SMALL(C21:C26,6)+SMALL(C21:C26,3)+SMALL(C21:C26,4)+SMALL(C21:C26,5),0)</f>
        <v>0</v>
      </c>
      <c r="K20" s="27" t="s">
        <v>4</v>
      </c>
      <c r="L20" s="201"/>
      <c r="M20" s="199"/>
      <c r="N20" s="204"/>
      <c r="O20" s="197"/>
      <c r="P20" s="153"/>
      <c r="Q20" s="153"/>
      <c r="R20" s="205"/>
      <c r="S20" s="153">
        <f>IF(SMALL(M21:M26,2)=0,SMALL(M21:M26,6)+SMALL(M21:M26,3)+SMALL(M21:M26,4)+SMALL(M21:M26,5),0)</f>
        <v>0</v>
      </c>
      <c r="U20" s="40">
        <f t="shared" si="8"/>
        <v>1</v>
      </c>
      <c r="V20" s="175" t="str">
        <f>'Team Listings'!C92</f>
        <v>Individual #18</v>
      </c>
      <c r="W20" s="181" t="str">
        <f>'Team Listings'!A92</f>
        <v>Individual School #18</v>
      </c>
      <c r="X20" s="184">
        <f t="shared" si="9"/>
        <v>0</v>
      </c>
      <c r="Y20" s="41"/>
      <c r="Z20" s="38"/>
      <c r="AA20" s="10">
        <f t="shared" si="10"/>
        <v>1000</v>
      </c>
      <c r="AB20" s="10">
        <f t="shared" si="11"/>
        <v>1000</v>
      </c>
      <c r="AC20" s="10">
        <f t="shared" si="12"/>
        <v>2000</v>
      </c>
    </row>
    <row r="21" spans="1:29" ht="15" customHeight="1" thickTop="1">
      <c r="A21" s="29">
        <f aca="true" t="shared" si="21" ref="A21:A26">RANK(C21,C$21:C$26,1)</f>
        <v>1</v>
      </c>
      <c r="B21" s="145" t="str">
        <f>'Team Listings'!C27</f>
        <v>Player 1</v>
      </c>
      <c r="C21" s="36">
        <f aca="true" t="shared" si="22" ref="C21:C26">D21+E21</f>
        <v>0</v>
      </c>
      <c r="D21" s="31"/>
      <c r="E21" s="32"/>
      <c r="F21" s="154">
        <f aca="true" t="shared" si="23" ref="F21:G26">IF(D21=0,1000,D21)</f>
        <v>1000</v>
      </c>
      <c r="G21" s="154">
        <f t="shared" si="23"/>
        <v>1000</v>
      </c>
      <c r="H21" s="156">
        <f aca="true" t="shared" si="24" ref="H21:H26">SUM(F21:G21)</f>
        <v>2000</v>
      </c>
      <c r="I21" s="154"/>
      <c r="K21" s="29">
        <f aca="true" t="shared" si="25" ref="K21:K26">RANK(M21,M$21:M$26,1)</f>
        <v>1</v>
      </c>
      <c r="L21" s="140" t="str">
        <f>'Team Listings'!C33</f>
        <v>Player 1</v>
      </c>
      <c r="M21" s="30">
        <f aca="true" t="shared" si="26" ref="M21:M26">N21+O21</f>
        <v>0</v>
      </c>
      <c r="N21" s="31"/>
      <c r="O21" s="32"/>
      <c r="P21" s="154">
        <f aca="true" t="shared" si="27" ref="P21:Q26">IF(N21=0,1000,N21)</f>
        <v>1000</v>
      </c>
      <c r="Q21" s="154">
        <f t="shared" si="27"/>
        <v>1000</v>
      </c>
      <c r="R21" s="156">
        <f aca="true" t="shared" si="28" ref="R21:R26">SUM(P21:Q21)</f>
        <v>2000</v>
      </c>
      <c r="S21" s="154"/>
      <c r="U21" s="40">
        <f t="shared" si="8"/>
        <v>1</v>
      </c>
      <c r="V21" s="175" t="str">
        <f>'Team Listings'!C93</f>
        <v>Individual #19</v>
      </c>
      <c r="W21" s="181" t="str">
        <f>'Team Listings'!A93</f>
        <v>Individual School #19</v>
      </c>
      <c r="X21" s="184">
        <f t="shared" si="9"/>
        <v>0</v>
      </c>
      <c r="Y21" s="41"/>
      <c r="Z21" s="38"/>
      <c r="AA21" s="10">
        <f t="shared" si="10"/>
        <v>1000</v>
      </c>
      <c r="AB21" s="10">
        <f t="shared" si="11"/>
        <v>1000</v>
      </c>
      <c r="AC21" s="10">
        <f t="shared" si="12"/>
        <v>2000</v>
      </c>
    </row>
    <row r="22" spans="1:29" ht="15" customHeight="1">
      <c r="A22" s="35">
        <f t="shared" si="21"/>
        <v>1</v>
      </c>
      <c r="B22" s="146" t="str">
        <f>'Team Listings'!C28</f>
        <v>Player 2</v>
      </c>
      <c r="C22" s="36">
        <f t="shared" si="22"/>
        <v>0</v>
      </c>
      <c r="D22" s="37"/>
      <c r="E22" s="38"/>
      <c r="F22" s="154">
        <f t="shared" si="23"/>
        <v>1000</v>
      </c>
      <c r="G22" s="154">
        <f t="shared" si="23"/>
        <v>1000</v>
      </c>
      <c r="H22" s="156">
        <f t="shared" si="24"/>
        <v>2000</v>
      </c>
      <c r="I22" s="154"/>
      <c r="K22" s="35">
        <f t="shared" si="25"/>
        <v>1</v>
      </c>
      <c r="L22" s="141" t="str">
        <f>'Team Listings'!C34</f>
        <v>Player 2</v>
      </c>
      <c r="M22" s="39">
        <f t="shared" si="26"/>
        <v>0</v>
      </c>
      <c r="N22" s="37"/>
      <c r="O22" s="38"/>
      <c r="P22" s="154">
        <f t="shared" si="27"/>
        <v>1000</v>
      </c>
      <c r="Q22" s="154">
        <f t="shared" si="27"/>
        <v>1000</v>
      </c>
      <c r="R22" s="156">
        <f t="shared" si="28"/>
        <v>2000</v>
      </c>
      <c r="S22" s="154"/>
      <c r="U22" s="40">
        <f t="shared" si="8"/>
        <v>1</v>
      </c>
      <c r="V22" s="175" t="str">
        <f>'Team Listings'!C94</f>
        <v>Individual #20</v>
      </c>
      <c r="W22" s="181" t="str">
        <f>'Team Listings'!A94</f>
        <v>Individual School #20</v>
      </c>
      <c r="X22" s="184">
        <f t="shared" si="9"/>
        <v>0</v>
      </c>
      <c r="Y22" s="41"/>
      <c r="Z22" s="38"/>
      <c r="AA22" s="10">
        <f t="shared" si="10"/>
        <v>1000</v>
      </c>
      <c r="AB22" s="10">
        <f t="shared" si="11"/>
        <v>1000</v>
      </c>
      <c r="AC22" s="10">
        <f t="shared" si="12"/>
        <v>2000</v>
      </c>
    </row>
    <row r="23" spans="1:29" ht="15" customHeight="1">
      <c r="A23" s="35">
        <f t="shared" si="21"/>
        <v>1</v>
      </c>
      <c r="B23" s="146" t="str">
        <f>'Team Listings'!C29</f>
        <v>Player 3</v>
      </c>
      <c r="C23" s="36">
        <f t="shared" si="22"/>
        <v>0</v>
      </c>
      <c r="D23" s="37"/>
      <c r="E23" s="38"/>
      <c r="F23" s="154">
        <f t="shared" si="23"/>
        <v>1000</v>
      </c>
      <c r="G23" s="154">
        <f t="shared" si="23"/>
        <v>1000</v>
      </c>
      <c r="H23" s="156">
        <f t="shared" si="24"/>
        <v>2000</v>
      </c>
      <c r="I23" s="154"/>
      <c r="K23" s="35">
        <f t="shared" si="25"/>
        <v>1</v>
      </c>
      <c r="L23" s="141" t="str">
        <f>'Team Listings'!C35</f>
        <v>Player 3</v>
      </c>
      <c r="M23" s="39">
        <f t="shared" si="26"/>
        <v>0</v>
      </c>
      <c r="N23" s="37"/>
      <c r="O23" s="38"/>
      <c r="P23" s="154">
        <f t="shared" si="27"/>
        <v>1000</v>
      </c>
      <c r="Q23" s="154">
        <f t="shared" si="27"/>
        <v>1000</v>
      </c>
      <c r="R23" s="156">
        <f t="shared" si="28"/>
        <v>2000</v>
      </c>
      <c r="S23" s="154"/>
      <c r="U23" s="40">
        <f t="shared" si="8"/>
        <v>1</v>
      </c>
      <c r="V23" s="175" t="str">
        <f>'Team Listings'!C95</f>
        <v>Individual #21</v>
      </c>
      <c r="W23" s="181" t="str">
        <f>'Team Listings'!A95</f>
        <v>Individual School #21</v>
      </c>
      <c r="X23" s="184">
        <f t="shared" si="9"/>
        <v>0</v>
      </c>
      <c r="Y23" s="41"/>
      <c r="Z23" s="38"/>
      <c r="AA23" s="10">
        <f t="shared" si="10"/>
        <v>1000</v>
      </c>
      <c r="AB23" s="10">
        <f t="shared" si="11"/>
        <v>1000</v>
      </c>
      <c r="AC23" s="10">
        <f t="shared" si="12"/>
        <v>2000</v>
      </c>
    </row>
    <row r="24" spans="1:29" ht="15" customHeight="1">
      <c r="A24" s="35">
        <f t="shared" si="21"/>
        <v>1</v>
      </c>
      <c r="B24" s="146" t="str">
        <f>'Team Listings'!C30</f>
        <v>Player 4</v>
      </c>
      <c r="C24" s="36">
        <f t="shared" si="22"/>
        <v>0</v>
      </c>
      <c r="D24" s="37"/>
      <c r="E24" s="38"/>
      <c r="F24" s="154">
        <f t="shared" si="23"/>
        <v>1000</v>
      </c>
      <c r="G24" s="154">
        <f t="shared" si="23"/>
        <v>1000</v>
      </c>
      <c r="H24" s="156">
        <f t="shared" si="24"/>
        <v>2000</v>
      </c>
      <c r="I24" s="154"/>
      <c r="K24" s="35">
        <f t="shared" si="25"/>
        <v>1</v>
      </c>
      <c r="L24" s="141" t="str">
        <f>'Team Listings'!C36</f>
        <v>Player 4</v>
      </c>
      <c r="M24" s="39">
        <f t="shared" si="26"/>
        <v>0</v>
      </c>
      <c r="N24" s="37"/>
      <c r="O24" s="38"/>
      <c r="P24" s="154">
        <f t="shared" si="27"/>
        <v>1000</v>
      </c>
      <c r="Q24" s="154">
        <f t="shared" si="27"/>
        <v>1000</v>
      </c>
      <c r="R24" s="156">
        <f t="shared" si="28"/>
        <v>2000</v>
      </c>
      <c r="S24" s="154"/>
      <c r="U24" s="40">
        <f t="shared" si="8"/>
        <v>1</v>
      </c>
      <c r="V24" s="175" t="str">
        <f>'Team Listings'!C96</f>
        <v>Individual #22</v>
      </c>
      <c r="W24" s="181" t="str">
        <f>'Team Listings'!A96</f>
        <v>Individual School #22</v>
      </c>
      <c r="X24" s="184">
        <f t="shared" si="9"/>
        <v>0</v>
      </c>
      <c r="Y24" s="41"/>
      <c r="Z24" s="38"/>
      <c r="AA24" s="10">
        <f t="shared" si="10"/>
        <v>1000</v>
      </c>
      <c r="AB24" s="10">
        <f t="shared" si="11"/>
        <v>1000</v>
      </c>
      <c r="AC24" s="10">
        <f t="shared" si="12"/>
        <v>2000</v>
      </c>
    </row>
    <row r="25" spans="1:29" ht="15" customHeight="1">
      <c r="A25" s="35">
        <f t="shared" si="21"/>
        <v>1</v>
      </c>
      <c r="B25" s="146" t="str">
        <f>'Team Listings'!C31</f>
        <v>Player 5</v>
      </c>
      <c r="C25" s="36">
        <f t="shared" si="22"/>
        <v>0</v>
      </c>
      <c r="D25" s="37"/>
      <c r="E25" s="38"/>
      <c r="F25" s="154">
        <f t="shared" si="23"/>
        <v>1000</v>
      </c>
      <c r="G25" s="154">
        <f t="shared" si="23"/>
        <v>1000</v>
      </c>
      <c r="H25" s="156">
        <f t="shared" si="24"/>
        <v>2000</v>
      </c>
      <c r="I25" s="154"/>
      <c r="K25" s="35">
        <f t="shared" si="25"/>
        <v>1</v>
      </c>
      <c r="L25" s="141" t="str">
        <f>'Team Listings'!C37</f>
        <v>Player 5</v>
      </c>
      <c r="M25" s="39">
        <f t="shared" si="26"/>
        <v>0</v>
      </c>
      <c r="N25" s="37"/>
      <c r="O25" s="38"/>
      <c r="P25" s="154">
        <f t="shared" si="27"/>
        <v>1000</v>
      </c>
      <c r="Q25" s="154">
        <f t="shared" si="27"/>
        <v>1000</v>
      </c>
      <c r="R25" s="156">
        <f t="shared" si="28"/>
        <v>2000</v>
      </c>
      <c r="S25" s="154"/>
      <c r="U25" s="40">
        <f t="shared" si="8"/>
        <v>1</v>
      </c>
      <c r="V25" s="175" t="str">
        <f>'Team Listings'!C97</f>
        <v>Individual #23</v>
      </c>
      <c r="W25" s="181" t="str">
        <f>'Team Listings'!A97</f>
        <v>Individual School #23</v>
      </c>
      <c r="X25" s="184">
        <f t="shared" si="9"/>
        <v>0</v>
      </c>
      <c r="Y25" s="41"/>
      <c r="Z25" s="38"/>
      <c r="AA25" s="10">
        <f t="shared" si="10"/>
        <v>1000</v>
      </c>
      <c r="AB25" s="10">
        <f t="shared" si="11"/>
        <v>1000</v>
      </c>
      <c r="AC25" s="10">
        <f t="shared" si="12"/>
        <v>2000</v>
      </c>
    </row>
    <row r="26" spans="1:29" ht="15" customHeight="1" thickBot="1">
      <c r="A26" s="42">
        <f t="shared" si="21"/>
        <v>1</v>
      </c>
      <c r="B26" s="147" t="str">
        <f>'Team Listings'!C32</f>
        <v>Player 6</v>
      </c>
      <c r="C26" s="43">
        <f t="shared" si="22"/>
        <v>0</v>
      </c>
      <c r="D26" s="44"/>
      <c r="E26" s="45"/>
      <c r="F26" s="154">
        <f t="shared" si="23"/>
        <v>1000</v>
      </c>
      <c r="G26" s="154">
        <f t="shared" si="23"/>
        <v>1000</v>
      </c>
      <c r="H26" s="156">
        <f t="shared" si="24"/>
        <v>2000</v>
      </c>
      <c r="I26" s="154"/>
      <c r="K26" s="42">
        <f t="shared" si="25"/>
        <v>1</v>
      </c>
      <c r="L26" s="142" t="str">
        <f>'Team Listings'!C38</f>
        <v>Player 6</v>
      </c>
      <c r="M26" s="43">
        <f t="shared" si="26"/>
        <v>0</v>
      </c>
      <c r="N26" s="44"/>
      <c r="O26" s="45"/>
      <c r="P26" s="154">
        <f t="shared" si="27"/>
        <v>1000</v>
      </c>
      <c r="Q26" s="154">
        <f t="shared" si="27"/>
        <v>1000</v>
      </c>
      <c r="R26" s="156">
        <f t="shared" si="28"/>
        <v>2000</v>
      </c>
      <c r="S26" s="154"/>
      <c r="U26" s="40">
        <f t="shared" si="8"/>
        <v>1</v>
      </c>
      <c r="V26" s="175" t="str">
        <f>'Team Listings'!C98</f>
        <v>Individual #24</v>
      </c>
      <c r="W26" s="181" t="str">
        <f>'Team Listings'!A98</f>
        <v>Individual School #24</v>
      </c>
      <c r="X26" s="184">
        <f t="shared" si="9"/>
        <v>0</v>
      </c>
      <c r="Y26" s="41"/>
      <c r="Z26" s="38"/>
      <c r="AA26" s="10">
        <f t="shared" si="10"/>
        <v>1000</v>
      </c>
      <c r="AB26" s="10">
        <f t="shared" si="11"/>
        <v>1000</v>
      </c>
      <c r="AC26" s="10">
        <f t="shared" si="12"/>
        <v>2000</v>
      </c>
    </row>
    <row r="27" spans="1:29" ht="15" customHeight="1" thickBot="1" thickTop="1">
      <c r="A27" s="9"/>
      <c r="B27" s="144"/>
      <c r="C27" s="49"/>
      <c r="D27" s="50"/>
      <c r="E27" s="50"/>
      <c r="F27" s="47"/>
      <c r="G27" s="47"/>
      <c r="H27" s="157"/>
      <c r="I27" s="47"/>
      <c r="K27" s="9"/>
      <c r="L27" s="144"/>
      <c r="M27" s="49"/>
      <c r="N27" s="50"/>
      <c r="O27" s="50"/>
      <c r="P27" s="47"/>
      <c r="Q27" s="47"/>
      <c r="R27" s="157"/>
      <c r="S27" s="47"/>
      <c r="U27" s="40">
        <f t="shared" si="8"/>
        <v>1</v>
      </c>
      <c r="V27" s="175" t="str">
        <f>'Team Listings'!C99</f>
        <v>Individual #25</v>
      </c>
      <c r="W27" s="181" t="str">
        <f>'Team Listings'!A99</f>
        <v>Individual School #25</v>
      </c>
      <c r="X27" s="184">
        <f t="shared" si="9"/>
        <v>0</v>
      </c>
      <c r="Y27" s="41"/>
      <c r="Z27" s="38"/>
      <c r="AA27" s="10">
        <f t="shared" si="10"/>
        <v>1000</v>
      </c>
      <c r="AB27" s="10">
        <f t="shared" si="11"/>
        <v>1000</v>
      </c>
      <c r="AC27" s="10">
        <f t="shared" si="12"/>
        <v>2000</v>
      </c>
    </row>
    <row r="28" spans="1:29" ht="15" customHeight="1" thickTop="1">
      <c r="A28" s="26" t="s">
        <v>3</v>
      </c>
      <c r="B28" s="200" t="str">
        <f>'Team Listings'!A39</f>
        <v>Runner-up, Regional #3</v>
      </c>
      <c r="C28" s="198">
        <f>IF(H28&gt;1000,MAX(I28:I29),H28)</f>
        <v>0</v>
      </c>
      <c r="D28" s="203" t="s">
        <v>1</v>
      </c>
      <c r="E28" s="196" t="s">
        <v>2</v>
      </c>
      <c r="F28" s="153"/>
      <c r="G28" s="153"/>
      <c r="H28" s="205">
        <f>SMALL(H30:H35,1)+SMALL(H30:H35,2)+SMALL(H30:H35,3)+SMALL(H30:H35,4)</f>
        <v>8000</v>
      </c>
      <c r="I28" s="153">
        <f>IF(SMALL(C30:C35,1)=0,SMALL(C30:C35,2)+SMALL(C30:C35,3)+SMALL(C30:C35,4)+SMALL(C30:C35,5),0)</f>
        <v>0</v>
      </c>
      <c r="K28" s="26" t="s">
        <v>3</v>
      </c>
      <c r="L28" s="200" t="str">
        <f>'Team Listings'!A45</f>
        <v>Runner-up, Regional #4</v>
      </c>
      <c r="M28" s="198">
        <f>IF(R28&gt;1000,MAX(S28:S29),R28)</f>
        <v>0</v>
      </c>
      <c r="N28" s="203" t="s">
        <v>1</v>
      </c>
      <c r="O28" s="196" t="s">
        <v>2</v>
      </c>
      <c r="P28" s="153"/>
      <c r="Q28" s="153"/>
      <c r="R28" s="205">
        <f>SMALL(R30:R35,1)+SMALL(R30:R35,2)+SMALL(R30:R35,3)+SMALL(R30:R35,4)</f>
        <v>8000</v>
      </c>
      <c r="S28" s="153">
        <f>IF(SMALL(M30:M35,1)=0,SMALL(M30:M35,2)+SMALL(M30:M35,3)+SMALL(M30:M35,4)+SMALL(M30:M35,5),0)</f>
        <v>0</v>
      </c>
      <c r="U28" s="40">
        <f t="shared" si="8"/>
        <v>1</v>
      </c>
      <c r="V28" s="175" t="str">
        <f>'Team Listings'!C100</f>
        <v>Individual #26</v>
      </c>
      <c r="W28" s="181" t="str">
        <f>'Team Listings'!A100</f>
        <v>Individual School #26</v>
      </c>
      <c r="X28" s="184">
        <f t="shared" si="9"/>
        <v>0</v>
      </c>
      <c r="Y28" s="41"/>
      <c r="Z28" s="38"/>
      <c r="AA28" s="10">
        <f t="shared" si="10"/>
        <v>1000</v>
      </c>
      <c r="AB28" s="10">
        <f t="shared" si="11"/>
        <v>1000</v>
      </c>
      <c r="AC28" s="10">
        <f t="shared" si="12"/>
        <v>2000</v>
      </c>
    </row>
    <row r="29" spans="1:29" ht="15" customHeight="1" thickBot="1">
      <c r="A29" s="27" t="s">
        <v>4</v>
      </c>
      <c r="B29" s="201"/>
      <c r="C29" s="199"/>
      <c r="D29" s="204"/>
      <c r="E29" s="197"/>
      <c r="F29" s="153"/>
      <c r="G29" s="153"/>
      <c r="H29" s="205"/>
      <c r="I29" s="153">
        <f>IF(SMALL(C30:C35,2)=0,SMALL(C30:C35,6)+SMALL(C30:C35,3)+SMALL(C30:C35,4)+SMALL(C30:C35,5),0)</f>
        <v>0</v>
      </c>
      <c r="K29" s="27" t="s">
        <v>4</v>
      </c>
      <c r="L29" s="201"/>
      <c r="M29" s="199"/>
      <c r="N29" s="204"/>
      <c r="O29" s="197"/>
      <c r="P29" s="153"/>
      <c r="Q29" s="153"/>
      <c r="R29" s="205"/>
      <c r="S29" s="153">
        <f>IF(SMALL(M30:M35,2)=0,SMALL(M30:M35,6)+SMALL(M30:M35,3)+SMALL(M30:M35,4)+SMALL(M30:M35,5),0)</f>
        <v>0</v>
      </c>
      <c r="U29" s="40">
        <f t="shared" si="8"/>
        <v>1</v>
      </c>
      <c r="V29" s="175" t="str">
        <f>'Team Listings'!C101</f>
        <v>Individual #27</v>
      </c>
      <c r="W29" s="181" t="str">
        <f>'Team Listings'!A101</f>
        <v>Individual School #27</v>
      </c>
      <c r="X29" s="184">
        <f t="shared" si="9"/>
        <v>0</v>
      </c>
      <c r="Y29" s="41"/>
      <c r="Z29" s="38"/>
      <c r="AA29" s="10">
        <f t="shared" si="10"/>
        <v>1000</v>
      </c>
      <c r="AB29" s="10">
        <f t="shared" si="11"/>
        <v>1000</v>
      </c>
      <c r="AC29" s="10">
        <f t="shared" si="12"/>
        <v>2000</v>
      </c>
    </row>
    <row r="30" spans="1:29" ht="15" customHeight="1" thickTop="1">
      <c r="A30" s="29">
        <f aca="true" t="shared" si="29" ref="A30:A35">RANK(C30,C$30:C$35,1)</f>
        <v>1</v>
      </c>
      <c r="B30" s="140" t="str">
        <f>'Team Listings'!C39</f>
        <v>Player 1</v>
      </c>
      <c r="C30" s="30">
        <f aca="true" t="shared" si="30" ref="C30:C35">D30+E30</f>
        <v>0</v>
      </c>
      <c r="D30" s="31"/>
      <c r="E30" s="32"/>
      <c r="F30" s="154">
        <f aca="true" t="shared" si="31" ref="F30:G35">IF(D30=0,1000,D30)</f>
        <v>1000</v>
      </c>
      <c r="G30" s="154">
        <f t="shared" si="31"/>
        <v>1000</v>
      </c>
      <c r="H30" s="156">
        <f aca="true" t="shared" si="32" ref="H30:H35">SUM(F30:G30)</f>
        <v>2000</v>
      </c>
      <c r="I30" s="154"/>
      <c r="K30" s="29">
        <f aca="true" t="shared" si="33" ref="K30:K35">RANK(M30,M$30:M$35,1)</f>
        <v>1</v>
      </c>
      <c r="L30" s="140" t="str">
        <f>'Team Listings'!C45</f>
        <v>Player 1</v>
      </c>
      <c r="M30" s="30">
        <f aca="true" t="shared" si="34" ref="M30:M35">N30+O30</f>
        <v>0</v>
      </c>
      <c r="N30" s="31"/>
      <c r="O30" s="32"/>
      <c r="P30" s="154">
        <f aca="true" t="shared" si="35" ref="P30:Q35">IF(N30=0,1000,N30)</f>
        <v>1000</v>
      </c>
      <c r="Q30" s="154">
        <f t="shared" si="35"/>
        <v>1000</v>
      </c>
      <c r="R30" s="156">
        <f aca="true" t="shared" si="36" ref="R30:R35">SUM(P30:Q30)</f>
        <v>2000</v>
      </c>
      <c r="S30" s="154"/>
      <c r="U30" s="40">
        <f t="shared" si="8"/>
        <v>1</v>
      </c>
      <c r="V30" s="175" t="str">
        <f>'Team Listings'!C102</f>
        <v>Individual #28</v>
      </c>
      <c r="W30" s="181" t="str">
        <f>'Team Listings'!A102</f>
        <v>Individual School #28</v>
      </c>
      <c r="X30" s="184">
        <f t="shared" si="9"/>
        <v>0</v>
      </c>
      <c r="Y30" s="41"/>
      <c r="Z30" s="38"/>
      <c r="AA30" s="10">
        <f t="shared" si="10"/>
        <v>1000</v>
      </c>
      <c r="AB30" s="10">
        <f t="shared" si="11"/>
        <v>1000</v>
      </c>
      <c r="AC30" s="10">
        <f t="shared" si="12"/>
        <v>2000</v>
      </c>
    </row>
    <row r="31" spans="1:29" ht="15" customHeight="1">
      <c r="A31" s="35">
        <f t="shared" si="29"/>
        <v>1</v>
      </c>
      <c r="B31" s="141" t="str">
        <f>'Team Listings'!C40</f>
        <v>Player 2</v>
      </c>
      <c r="C31" s="39">
        <f t="shared" si="30"/>
        <v>0</v>
      </c>
      <c r="D31" s="37"/>
      <c r="E31" s="38"/>
      <c r="F31" s="154">
        <f t="shared" si="31"/>
        <v>1000</v>
      </c>
      <c r="G31" s="154">
        <f t="shared" si="31"/>
        <v>1000</v>
      </c>
      <c r="H31" s="156">
        <f t="shared" si="32"/>
        <v>2000</v>
      </c>
      <c r="I31" s="154"/>
      <c r="K31" s="35">
        <f t="shared" si="33"/>
        <v>1</v>
      </c>
      <c r="L31" s="141" t="str">
        <f>'Team Listings'!C46</f>
        <v>Player 2</v>
      </c>
      <c r="M31" s="39">
        <f t="shared" si="34"/>
        <v>0</v>
      </c>
      <c r="N31" s="37"/>
      <c r="O31" s="38"/>
      <c r="P31" s="154">
        <f t="shared" si="35"/>
        <v>1000</v>
      </c>
      <c r="Q31" s="154">
        <f t="shared" si="35"/>
        <v>1000</v>
      </c>
      <c r="R31" s="156">
        <f t="shared" si="36"/>
        <v>2000</v>
      </c>
      <c r="S31" s="154"/>
      <c r="U31" s="40">
        <f t="shared" si="8"/>
        <v>1</v>
      </c>
      <c r="V31" s="175" t="str">
        <f>'Team Listings'!C103</f>
        <v>Individual #29</v>
      </c>
      <c r="W31" s="181" t="str">
        <f>'Team Listings'!A103</f>
        <v>Individual School #29</v>
      </c>
      <c r="X31" s="184">
        <f t="shared" si="9"/>
        <v>0</v>
      </c>
      <c r="Y31" s="41"/>
      <c r="Z31" s="38"/>
      <c r="AA31" s="10">
        <f t="shared" si="10"/>
        <v>1000</v>
      </c>
      <c r="AB31" s="10">
        <f t="shared" si="11"/>
        <v>1000</v>
      </c>
      <c r="AC31" s="10">
        <f t="shared" si="12"/>
        <v>2000</v>
      </c>
    </row>
    <row r="32" spans="1:29" ht="15" customHeight="1">
      <c r="A32" s="35">
        <f t="shared" si="29"/>
        <v>1</v>
      </c>
      <c r="B32" s="141" t="str">
        <f>'Team Listings'!C41</f>
        <v>Player 3</v>
      </c>
      <c r="C32" s="39">
        <f t="shared" si="30"/>
        <v>0</v>
      </c>
      <c r="D32" s="37"/>
      <c r="E32" s="38"/>
      <c r="F32" s="154">
        <f t="shared" si="31"/>
        <v>1000</v>
      </c>
      <c r="G32" s="154">
        <f t="shared" si="31"/>
        <v>1000</v>
      </c>
      <c r="H32" s="156">
        <f t="shared" si="32"/>
        <v>2000</v>
      </c>
      <c r="I32" s="154"/>
      <c r="K32" s="35">
        <f t="shared" si="33"/>
        <v>1</v>
      </c>
      <c r="L32" s="141" t="str">
        <f>'Team Listings'!C47</f>
        <v>Player 3</v>
      </c>
      <c r="M32" s="39">
        <f t="shared" si="34"/>
        <v>0</v>
      </c>
      <c r="N32" s="37"/>
      <c r="O32" s="38"/>
      <c r="P32" s="154">
        <f t="shared" si="35"/>
        <v>1000</v>
      </c>
      <c r="Q32" s="154">
        <f t="shared" si="35"/>
        <v>1000</v>
      </c>
      <c r="R32" s="156">
        <f t="shared" si="36"/>
        <v>2000</v>
      </c>
      <c r="S32" s="154"/>
      <c r="U32" s="40">
        <f t="shared" si="8"/>
        <v>1</v>
      </c>
      <c r="V32" s="175" t="str">
        <f>'Team Listings'!C104</f>
        <v>Individual #30</v>
      </c>
      <c r="W32" s="181" t="str">
        <f>'Team Listings'!A104</f>
        <v>Individual School #30</v>
      </c>
      <c r="X32" s="184">
        <f t="shared" si="9"/>
        <v>0</v>
      </c>
      <c r="Y32" s="41"/>
      <c r="Z32" s="38"/>
      <c r="AA32" s="10">
        <f t="shared" si="10"/>
        <v>1000</v>
      </c>
      <c r="AB32" s="10">
        <f t="shared" si="11"/>
        <v>1000</v>
      </c>
      <c r="AC32" s="10">
        <f t="shared" si="12"/>
        <v>2000</v>
      </c>
    </row>
    <row r="33" spans="1:29" ht="15" customHeight="1">
      <c r="A33" s="35">
        <f t="shared" si="29"/>
        <v>1</v>
      </c>
      <c r="B33" s="141" t="str">
        <f>'Team Listings'!C42</f>
        <v>Player 4</v>
      </c>
      <c r="C33" s="39">
        <f t="shared" si="30"/>
        <v>0</v>
      </c>
      <c r="D33" s="37"/>
      <c r="E33" s="38"/>
      <c r="F33" s="154">
        <f t="shared" si="31"/>
        <v>1000</v>
      </c>
      <c r="G33" s="154">
        <f t="shared" si="31"/>
        <v>1000</v>
      </c>
      <c r="H33" s="156">
        <f t="shared" si="32"/>
        <v>2000</v>
      </c>
      <c r="I33" s="154"/>
      <c r="K33" s="35">
        <f t="shared" si="33"/>
        <v>1</v>
      </c>
      <c r="L33" s="141" t="str">
        <f>'Team Listings'!C48</f>
        <v>Player 4</v>
      </c>
      <c r="M33" s="39">
        <f t="shared" si="34"/>
        <v>0</v>
      </c>
      <c r="N33" s="37"/>
      <c r="O33" s="38"/>
      <c r="P33" s="154">
        <f t="shared" si="35"/>
        <v>1000</v>
      </c>
      <c r="Q33" s="154">
        <f t="shared" si="35"/>
        <v>1000</v>
      </c>
      <c r="R33" s="156">
        <f t="shared" si="36"/>
        <v>2000</v>
      </c>
      <c r="S33" s="154"/>
      <c r="U33" s="40">
        <f t="shared" si="8"/>
        <v>1</v>
      </c>
      <c r="V33" s="175" t="str">
        <f>'Team Listings'!C105</f>
        <v>Individual #31</v>
      </c>
      <c r="W33" s="181" t="str">
        <f>'Team Listings'!A105</f>
        <v>Individual School #31</v>
      </c>
      <c r="X33" s="184">
        <f t="shared" si="9"/>
        <v>0</v>
      </c>
      <c r="Y33" s="41"/>
      <c r="Z33" s="38"/>
      <c r="AA33" s="10">
        <f t="shared" si="10"/>
        <v>1000</v>
      </c>
      <c r="AB33" s="10">
        <f t="shared" si="11"/>
        <v>1000</v>
      </c>
      <c r="AC33" s="10">
        <f t="shared" si="12"/>
        <v>2000</v>
      </c>
    </row>
    <row r="34" spans="1:29" ht="15" customHeight="1">
      <c r="A34" s="35">
        <f t="shared" si="29"/>
        <v>1</v>
      </c>
      <c r="B34" s="141" t="str">
        <f>'Team Listings'!C43</f>
        <v>Player 5</v>
      </c>
      <c r="C34" s="39">
        <f t="shared" si="30"/>
        <v>0</v>
      </c>
      <c r="D34" s="37"/>
      <c r="E34" s="38"/>
      <c r="F34" s="154">
        <f t="shared" si="31"/>
        <v>1000</v>
      </c>
      <c r="G34" s="154">
        <f t="shared" si="31"/>
        <v>1000</v>
      </c>
      <c r="H34" s="156">
        <f t="shared" si="32"/>
        <v>2000</v>
      </c>
      <c r="I34" s="154"/>
      <c r="K34" s="35">
        <f t="shared" si="33"/>
        <v>1</v>
      </c>
      <c r="L34" s="141" t="str">
        <f>'Team Listings'!C49</f>
        <v>Player 5</v>
      </c>
      <c r="M34" s="39">
        <f t="shared" si="34"/>
        <v>0</v>
      </c>
      <c r="N34" s="37"/>
      <c r="O34" s="38"/>
      <c r="P34" s="154">
        <f t="shared" si="35"/>
        <v>1000</v>
      </c>
      <c r="Q34" s="154">
        <f t="shared" si="35"/>
        <v>1000</v>
      </c>
      <c r="R34" s="156">
        <f t="shared" si="36"/>
        <v>2000</v>
      </c>
      <c r="S34" s="154"/>
      <c r="U34" s="40">
        <f t="shared" si="8"/>
        <v>1</v>
      </c>
      <c r="V34" s="175" t="str">
        <f>'Team Listings'!C106</f>
        <v>Individual #32</v>
      </c>
      <c r="W34" s="181" t="str">
        <f>'Team Listings'!A106</f>
        <v>Individual School #32</v>
      </c>
      <c r="X34" s="184">
        <f t="shared" si="9"/>
        <v>0</v>
      </c>
      <c r="Y34" s="41"/>
      <c r="Z34" s="38"/>
      <c r="AA34" s="10">
        <f t="shared" si="10"/>
        <v>1000</v>
      </c>
      <c r="AB34" s="10">
        <f t="shared" si="11"/>
        <v>1000</v>
      </c>
      <c r="AC34" s="10">
        <f t="shared" si="12"/>
        <v>2000</v>
      </c>
    </row>
    <row r="35" spans="1:29" ht="15" customHeight="1" thickBot="1">
      <c r="A35" s="42">
        <f t="shared" si="29"/>
        <v>1</v>
      </c>
      <c r="B35" s="142" t="str">
        <f>'Team Listings'!C44</f>
        <v>Player 6</v>
      </c>
      <c r="C35" s="43">
        <f t="shared" si="30"/>
        <v>0</v>
      </c>
      <c r="D35" s="44"/>
      <c r="E35" s="45"/>
      <c r="F35" s="154">
        <f t="shared" si="31"/>
        <v>1000</v>
      </c>
      <c r="G35" s="154">
        <f t="shared" si="31"/>
        <v>1000</v>
      </c>
      <c r="H35" s="156">
        <f t="shared" si="32"/>
        <v>2000</v>
      </c>
      <c r="I35" s="154"/>
      <c r="K35" s="35">
        <f t="shared" si="33"/>
        <v>1</v>
      </c>
      <c r="L35" s="142" t="str">
        <f>'Team Listings'!C50</f>
        <v>Player 6</v>
      </c>
      <c r="M35" s="73">
        <f t="shared" si="34"/>
        <v>0</v>
      </c>
      <c r="N35" s="44"/>
      <c r="O35" s="45"/>
      <c r="P35" s="154">
        <f t="shared" si="35"/>
        <v>1000</v>
      </c>
      <c r="Q35" s="154">
        <f t="shared" si="35"/>
        <v>1000</v>
      </c>
      <c r="R35" s="156">
        <f t="shared" si="36"/>
        <v>2000</v>
      </c>
      <c r="S35" s="154"/>
      <c r="U35" s="40">
        <f t="shared" si="8"/>
        <v>1</v>
      </c>
      <c r="V35" s="175" t="str">
        <f>'Team Listings'!C107</f>
        <v>Individual #33</v>
      </c>
      <c r="W35" s="181" t="str">
        <f>'Team Listings'!A107</f>
        <v>Individual School #33</v>
      </c>
      <c r="X35" s="184">
        <f t="shared" si="9"/>
        <v>0</v>
      </c>
      <c r="Y35" s="41"/>
      <c r="Z35" s="38"/>
      <c r="AA35" s="10">
        <f t="shared" si="10"/>
        <v>1000</v>
      </c>
      <c r="AB35" s="10">
        <f t="shared" si="11"/>
        <v>1000</v>
      </c>
      <c r="AC35" s="10">
        <f t="shared" si="12"/>
        <v>2000</v>
      </c>
    </row>
    <row r="36" spans="2:29" ht="15" customHeight="1" thickBot="1" thickTop="1">
      <c r="B36" s="148"/>
      <c r="C36" s="51"/>
      <c r="K36" s="9"/>
      <c r="L36" s="144"/>
      <c r="M36" s="49"/>
      <c r="N36" s="50"/>
      <c r="O36" s="50"/>
      <c r="P36" s="47"/>
      <c r="Q36" s="47"/>
      <c r="R36" s="157"/>
      <c r="S36" s="47"/>
      <c r="U36" s="40">
        <f t="shared" si="8"/>
        <v>1</v>
      </c>
      <c r="V36" s="175" t="str">
        <f>'Team Listings'!C108</f>
        <v>Individual #34</v>
      </c>
      <c r="W36" s="181" t="str">
        <f>'Team Listings'!A108</f>
        <v>Individual School #34</v>
      </c>
      <c r="X36" s="184">
        <f t="shared" si="9"/>
        <v>0</v>
      </c>
      <c r="Y36" s="41"/>
      <c r="Z36" s="38"/>
      <c r="AA36" s="10">
        <f t="shared" si="10"/>
        <v>1000</v>
      </c>
      <c r="AB36" s="10">
        <f t="shared" si="11"/>
        <v>1000</v>
      </c>
      <c r="AC36" s="10">
        <f t="shared" si="12"/>
        <v>2000</v>
      </c>
    </row>
    <row r="37" spans="1:29" ht="15" customHeight="1" thickTop="1">
      <c r="A37" s="26" t="s">
        <v>3</v>
      </c>
      <c r="B37" s="200" t="str">
        <f>'Team Listings'!A51</f>
        <v>Third Place, Regional #1</v>
      </c>
      <c r="C37" s="198">
        <f>IF(H37&gt;1000,MAX(I37:I38),H37)</f>
        <v>0</v>
      </c>
      <c r="D37" s="203" t="s">
        <v>1</v>
      </c>
      <c r="E37" s="196" t="s">
        <v>2</v>
      </c>
      <c r="F37" s="153"/>
      <c r="G37" s="153"/>
      <c r="H37" s="205">
        <f>SMALL(H39:H44,1)+SMALL(H39:H44,2)+SMALL(H39:H44,3)+SMALL(H39:H44,4)</f>
        <v>8000</v>
      </c>
      <c r="I37" s="153">
        <f>IF(SMALL(C39:C44,1)=0,SMALL(C39:C44,2)+SMALL(C39:C44,3)+SMALL(C39:C44,4)+SMALL(C39:C44,5),0)</f>
        <v>0</v>
      </c>
      <c r="K37" s="26" t="s">
        <v>3</v>
      </c>
      <c r="L37" s="200" t="str">
        <f>'Team Listings'!A57</f>
        <v>Third Place, Regional #2</v>
      </c>
      <c r="M37" s="198">
        <f>IF(R37&gt;1000,MAX(S37:S38),R37)</f>
        <v>0</v>
      </c>
      <c r="N37" s="203" t="s">
        <v>1</v>
      </c>
      <c r="O37" s="196" t="s">
        <v>2</v>
      </c>
      <c r="P37" s="153"/>
      <c r="Q37" s="153"/>
      <c r="R37" s="205">
        <f>SMALL(R39:R44,1)+SMALL(R39:R44,2)+SMALL(R39:R44,3)+SMALL(R39:R44,4)</f>
        <v>8000</v>
      </c>
      <c r="S37" s="153">
        <f>IF(SMALL(M39:M44,1)=0,SMALL(M39:M44,2)+SMALL(M39:M44,3)+SMALL(M39:M44,4)+SMALL(M39:M44,5),0)</f>
        <v>0</v>
      </c>
      <c r="U37" s="40">
        <f t="shared" si="8"/>
        <v>1</v>
      </c>
      <c r="V37" s="175" t="str">
        <f>'Team Listings'!C109</f>
        <v>Individual #35</v>
      </c>
      <c r="W37" s="181" t="str">
        <f>'Team Listings'!A109</f>
        <v>Individual School #35</v>
      </c>
      <c r="X37" s="184">
        <f t="shared" si="9"/>
        <v>0</v>
      </c>
      <c r="Y37" s="41"/>
      <c r="Z37" s="38"/>
      <c r="AA37" s="10">
        <f t="shared" si="10"/>
        <v>1000</v>
      </c>
      <c r="AB37" s="10">
        <f t="shared" si="11"/>
        <v>1000</v>
      </c>
      <c r="AC37" s="10">
        <f t="shared" si="12"/>
        <v>2000</v>
      </c>
    </row>
    <row r="38" spans="1:29" ht="15" customHeight="1" thickBot="1">
      <c r="A38" s="27" t="s">
        <v>4</v>
      </c>
      <c r="B38" s="201"/>
      <c r="C38" s="199"/>
      <c r="D38" s="204"/>
      <c r="E38" s="197"/>
      <c r="F38" s="153"/>
      <c r="G38" s="153"/>
      <c r="H38" s="205"/>
      <c r="I38" s="153">
        <f>IF(SMALL(C39:C44,2)=0,SMALL(C39:C44,6)+SMALL(C39:C44,3)+SMALL(C39:C44,4)+SMALL(C39:C44,5),0)</f>
        <v>0</v>
      </c>
      <c r="K38" s="28" t="s">
        <v>4</v>
      </c>
      <c r="L38" s="201"/>
      <c r="M38" s="199"/>
      <c r="N38" s="204"/>
      <c r="O38" s="197"/>
      <c r="P38" s="153"/>
      <c r="Q38" s="153"/>
      <c r="R38" s="205"/>
      <c r="S38" s="153">
        <f>IF(SMALL(M39:M44,2)=0,SMALL(M39:M44,6)+SMALL(M39:M44,3)+SMALL(M39:M44,4)+SMALL(M39:M44,5),0)</f>
        <v>0</v>
      </c>
      <c r="U38" s="40">
        <f t="shared" si="8"/>
        <v>1</v>
      </c>
      <c r="V38" s="175" t="str">
        <f>'Team Listings'!C110</f>
        <v>Individual #36</v>
      </c>
      <c r="W38" s="181" t="str">
        <f>'Team Listings'!A110</f>
        <v>Individual School #36</v>
      </c>
      <c r="X38" s="184">
        <f t="shared" si="9"/>
        <v>0</v>
      </c>
      <c r="Y38" s="41"/>
      <c r="Z38" s="38"/>
      <c r="AA38" s="10">
        <f t="shared" si="10"/>
        <v>1000</v>
      </c>
      <c r="AB38" s="10">
        <f t="shared" si="11"/>
        <v>1000</v>
      </c>
      <c r="AC38" s="10">
        <f t="shared" si="12"/>
        <v>2000</v>
      </c>
    </row>
    <row r="39" spans="1:29" ht="15" customHeight="1" thickTop="1">
      <c r="A39" s="29">
        <f aca="true" t="shared" si="37" ref="A39:A44">RANK(C39,C$39:C$44,1)</f>
        <v>1</v>
      </c>
      <c r="B39" s="140" t="str">
        <f>'Team Listings'!C51</f>
        <v>Player 1</v>
      </c>
      <c r="C39" s="30">
        <f aca="true" t="shared" si="38" ref="C39:C44">D39+E39</f>
        <v>0</v>
      </c>
      <c r="D39" s="31"/>
      <c r="E39" s="32"/>
      <c r="F39" s="154">
        <f aca="true" t="shared" si="39" ref="F39:G44">IF(D39=0,1000,D39)</f>
        <v>1000</v>
      </c>
      <c r="G39" s="154">
        <f t="shared" si="39"/>
        <v>1000</v>
      </c>
      <c r="H39" s="156">
        <f aca="true" t="shared" si="40" ref="H39:H44">SUM(F39:G39)</f>
        <v>2000</v>
      </c>
      <c r="I39" s="154"/>
      <c r="K39" s="33">
        <f aca="true" t="shared" si="41" ref="K39:K44">RANK(M39,M$39:M$44,1)</f>
        <v>1</v>
      </c>
      <c r="L39" s="150" t="str">
        <f>'Team Listings'!C57</f>
        <v>Player 1</v>
      </c>
      <c r="M39" s="30">
        <f aca="true" t="shared" si="42" ref="M39:M44">N39+O39</f>
        <v>0</v>
      </c>
      <c r="N39" s="31"/>
      <c r="O39" s="32"/>
      <c r="P39" s="154">
        <f aca="true" t="shared" si="43" ref="P39:Q44">IF(N39=0,1000,N39)</f>
        <v>1000</v>
      </c>
      <c r="Q39" s="154">
        <f t="shared" si="43"/>
        <v>1000</v>
      </c>
      <c r="R39" s="156">
        <f aca="true" t="shared" si="44" ref="R39:R44">SUM(P39:Q39)</f>
        <v>2000</v>
      </c>
      <c r="S39" s="154"/>
      <c r="U39" s="40">
        <f t="shared" si="8"/>
        <v>1</v>
      </c>
      <c r="V39" s="175" t="str">
        <f>'Team Listings'!C111</f>
        <v>Individual #37</v>
      </c>
      <c r="W39" s="181" t="str">
        <f>'Team Listings'!A111</f>
        <v>Individual School #37</v>
      </c>
      <c r="X39" s="184">
        <f t="shared" si="9"/>
        <v>0</v>
      </c>
      <c r="Y39" s="41"/>
      <c r="Z39" s="38"/>
      <c r="AA39" s="10">
        <f t="shared" si="10"/>
        <v>1000</v>
      </c>
      <c r="AB39" s="10">
        <f t="shared" si="11"/>
        <v>1000</v>
      </c>
      <c r="AC39" s="10">
        <f t="shared" si="12"/>
        <v>2000</v>
      </c>
    </row>
    <row r="40" spans="1:29" ht="15" customHeight="1">
      <c r="A40" s="35">
        <f t="shared" si="37"/>
        <v>1</v>
      </c>
      <c r="B40" s="141" t="str">
        <f>'Team Listings'!C52</f>
        <v>Player 2</v>
      </c>
      <c r="C40" s="39">
        <f t="shared" si="38"/>
        <v>0</v>
      </c>
      <c r="D40" s="37"/>
      <c r="E40" s="38"/>
      <c r="F40" s="154">
        <f t="shared" si="39"/>
        <v>1000</v>
      </c>
      <c r="G40" s="154">
        <f t="shared" si="39"/>
        <v>1000</v>
      </c>
      <c r="H40" s="156">
        <f t="shared" si="40"/>
        <v>2000</v>
      </c>
      <c r="I40" s="154"/>
      <c r="K40" s="40">
        <f t="shared" si="41"/>
        <v>1</v>
      </c>
      <c r="L40" s="151" t="str">
        <f>'Team Listings'!C58</f>
        <v>Player 2</v>
      </c>
      <c r="M40" s="39">
        <f t="shared" si="42"/>
        <v>0</v>
      </c>
      <c r="N40" s="37"/>
      <c r="O40" s="38"/>
      <c r="P40" s="154">
        <f t="shared" si="43"/>
        <v>1000</v>
      </c>
      <c r="Q40" s="154">
        <f t="shared" si="43"/>
        <v>1000</v>
      </c>
      <c r="R40" s="156">
        <f t="shared" si="44"/>
        <v>2000</v>
      </c>
      <c r="S40" s="154"/>
      <c r="U40" s="40">
        <f t="shared" si="8"/>
        <v>1</v>
      </c>
      <c r="V40" s="175" t="str">
        <f>'Team Listings'!C112</f>
        <v>Individual #38</v>
      </c>
      <c r="W40" s="181" t="str">
        <f>'Team Listings'!A112</f>
        <v>Individual School #38</v>
      </c>
      <c r="X40" s="184">
        <f t="shared" si="9"/>
        <v>0</v>
      </c>
      <c r="Y40" s="41"/>
      <c r="Z40" s="38"/>
      <c r="AA40" s="10">
        <f t="shared" si="10"/>
        <v>1000</v>
      </c>
      <c r="AB40" s="10">
        <f t="shared" si="11"/>
        <v>1000</v>
      </c>
      <c r="AC40" s="10">
        <f t="shared" si="12"/>
        <v>2000</v>
      </c>
    </row>
    <row r="41" spans="1:29" ht="15" customHeight="1">
      <c r="A41" s="35">
        <f t="shared" si="37"/>
        <v>1</v>
      </c>
      <c r="B41" s="141" t="str">
        <f>'Team Listings'!C53</f>
        <v>Player 3</v>
      </c>
      <c r="C41" s="39">
        <f t="shared" si="38"/>
        <v>0</v>
      </c>
      <c r="D41" s="37"/>
      <c r="E41" s="38"/>
      <c r="F41" s="154">
        <f t="shared" si="39"/>
        <v>1000</v>
      </c>
      <c r="G41" s="154">
        <f t="shared" si="39"/>
        <v>1000</v>
      </c>
      <c r="H41" s="156">
        <f t="shared" si="40"/>
        <v>2000</v>
      </c>
      <c r="I41" s="154"/>
      <c r="K41" s="40">
        <f t="shared" si="41"/>
        <v>1</v>
      </c>
      <c r="L41" s="151" t="str">
        <f>'Team Listings'!C59</f>
        <v>Player 3</v>
      </c>
      <c r="M41" s="39">
        <f t="shared" si="42"/>
        <v>0</v>
      </c>
      <c r="N41" s="37"/>
      <c r="O41" s="38"/>
      <c r="P41" s="154">
        <f t="shared" si="43"/>
        <v>1000</v>
      </c>
      <c r="Q41" s="154">
        <f t="shared" si="43"/>
        <v>1000</v>
      </c>
      <c r="R41" s="156">
        <f t="shared" si="44"/>
        <v>2000</v>
      </c>
      <c r="S41" s="154"/>
      <c r="U41" s="40">
        <f t="shared" si="8"/>
        <v>1</v>
      </c>
      <c r="V41" s="175" t="str">
        <f>'Team Listings'!C113</f>
        <v>Individual #39</v>
      </c>
      <c r="W41" s="181" t="str">
        <f>'Team Listings'!A113</f>
        <v>Individual School #39</v>
      </c>
      <c r="X41" s="184">
        <f t="shared" si="9"/>
        <v>0</v>
      </c>
      <c r="Y41" s="41"/>
      <c r="Z41" s="38"/>
      <c r="AA41" s="10">
        <f t="shared" si="10"/>
        <v>1000</v>
      </c>
      <c r="AB41" s="10">
        <f t="shared" si="11"/>
        <v>1000</v>
      </c>
      <c r="AC41" s="10">
        <f t="shared" si="12"/>
        <v>2000</v>
      </c>
    </row>
    <row r="42" spans="1:29" ht="15" customHeight="1" thickBot="1">
      <c r="A42" s="35">
        <f t="shared" si="37"/>
        <v>1</v>
      </c>
      <c r="B42" s="141" t="str">
        <f>'Team Listings'!C54</f>
        <v>Player 4</v>
      </c>
      <c r="C42" s="39">
        <f t="shared" si="38"/>
        <v>0</v>
      </c>
      <c r="D42" s="37"/>
      <c r="E42" s="38"/>
      <c r="F42" s="154">
        <f t="shared" si="39"/>
        <v>1000</v>
      </c>
      <c r="G42" s="154">
        <f t="shared" si="39"/>
        <v>1000</v>
      </c>
      <c r="H42" s="156">
        <f t="shared" si="40"/>
        <v>2000</v>
      </c>
      <c r="I42" s="154"/>
      <c r="K42" s="40">
        <f t="shared" si="41"/>
        <v>1</v>
      </c>
      <c r="L42" s="151" t="str">
        <f>'Team Listings'!C60</f>
        <v>Player 4</v>
      </c>
      <c r="M42" s="39">
        <f t="shared" si="42"/>
        <v>0</v>
      </c>
      <c r="N42" s="37"/>
      <c r="O42" s="38"/>
      <c r="P42" s="154">
        <f t="shared" si="43"/>
        <v>1000</v>
      </c>
      <c r="Q42" s="154">
        <f t="shared" si="43"/>
        <v>1000</v>
      </c>
      <c r="R42" s="156">
        <f t="shared" si="44"/>
        <v>2000</v>
      </c>
      <c r="S42" s="154"/>
      <c r="U42" s="40">
        <f t="shared" si="8"/>
        <v>1</v>
      </c>
      <c r="V42" s="177" t="str">
        <f>'Team Listings'!C114</f>
        <v>Individual #40</v>
      </c>
      <c r="W42" s="182" t="str">
        <f>'Team Listings'!A114</f>
        <v>Individual School #40</v>
      </c>
      <c r="X42" s="73">
        <f t="shared" si="9"/>
        <v>0</v>
      </c>
      <c r="Y42" s="53"/>
      <c r="Z42" s="45"/>
      <c r="AA42" s="10">
        <f t="shared" si="10"/>
        <v>1000</v>
      </c>
      <c r="AB42" s="10">
        <f t="shared" si="11"/>
        <v>1000</v>
      </c>
      <c r="AC42" s="10">
        <f t="shared" si="12"/>
        <v>2000</v>
      </c>
    </row>
    <row r="43" spans="1:19" ht="15" customHeight="1" thickTop="1">
      <c r="A43" s="35">
        <f t="shared" si="37"/>
        <v>1</v>
      </c>
      <c r="B43" s="141" t="str">
        <f>'Team Listings'!C55</f>
        <v>Player 5</v>
      </c>
      <c r="C43" s="39">
        <f t="shared" si="38"/>
        <v>0</v>
      </c>
      <c r="D43" s="37"/>
      <c r="E43" s="38"/>
      <c r="F43" s="154">
        <f t="shared" si="39"/>
        <v>1000</v>
      </c>
      <c r="G43" s="154">
        <f t="shared" si="39"/>
        <v>1000</v>
      </c>
      <c r="H43" s="156">
        <f t="shared" si="40"/>
        <v>2000</v>
      </c>
      <c r="I43" s="154"/>
      <c r="K43" s="40">
        <f t="shared" si="41"/>
        <v>1</v>
      </c>
      <c r="L43" s="151" t="str">
        <f>'Team Listings'!C61</f>
        <v>Player 5</v>
      </c>
      <c r="M43" s="39">
        <f t="shared" si="42"/>
        <v>0</v>
      </c>
      <c r="N43" s="37"/>
      <c r="O43" s="38"/>
      <c r="P43" s="154">
        <f t="shared" si="43"/>
        <v>1000</v>
      </c>
      <c r="Q43" s="154">
        <f t="shared" si="43"/>
        <v>1000</v>
      </c>
      <c r="R43" s="156">
        <f t="shared" si="44"/>
        <v>2000</v>
      </c>
      <c r="S43" s="154"/>
    </row>
    <row r="44" spans="1:19" ht="15" customHeight="1" thickBot="1">
      <c r="A44" s="42">
        <f t="shared" si="37"/>
        <v>1</v>
      </c>
      <c r="B44" s="142" t="str">
        <f>'Team Listings'!C56</f>
        <v>Player 6</v>
      </c>
      <c r="C44" s="43">
        <f t="shared" si="38"/>
        <v>0</v>
      </c>
      <c r="D44" s="44"/>
      <c r="E44" s="45"/>
      <c r="F44" s="154">
        <f t="shared" si="39"/>
        <v>1000</v>
      </c>
      <c r="G44" s="154">
        <f t="shared" si="39"/>
        <v>1000</v>
      </c>
      <c r="H44" s="156">
        <f t="shared" si="40"/>
        <v>2000</v>
      </c>
      <c r="I44" s="154"/>
      <c r="K44" s="52">
        <f t="shared" si="41"/>
        <v>1</v>
      </c>
      <c r="L44" s="152" t="str">
        <f>'Team Listings'!C62</f>
        <v>Player 6</v>
      </c>
      <c r="M44" s="43">
        <f t="shared" si="42"/>
        <v>0</v>
      </c>
      <c r="N44" s="44"/>
      <c r="O44" s="45"/>
      <c r="P44" s="154">
        <f t="shared" si="43"/>
        <v>1000</v>
      </c>
      <c r="Q44" s="154">
        <f t="shared" si="43"/>
        <v>1000</v>
      </c>
      <c r="R44" s="156">
        <f t="shared" si="44"/>
        <v>2000</v>
      </c>
      <c r="S44" s="154"/>
    </row>
    <row r="45" spans="1:19" ht="15" customHeight="1" thickBot="1" thickTop="1">
      <c r="A45" s="50"/>
      <c r="B45" s="144"/>
      <c r="C45" s="49"/>
      <c r="D45" s="50"/>
      <c r="E45" s="50"/>
      <c r="F45" s="47"/>
      <c r="G45" s="47"/>
      <c r="H45" s="157"/>
      <c r="I45" s="47"/>
      <c r="L45" s="148"/>
      <c r="M45" s="9"/>
      <c r="N45" s="9"/>
      <c r="O45" s="9"/>
      <c r="P45" s="51"/>
      <c r="Q45" s="51"/>
      <c r="S45" s="51"/>
    </row>
    <row r="46" spans="1:19" ht="15" customHeight="1" thickTop="1">
      <c r="A46" s="26" t="s">
        <v>3</v>
      </c>
      <c r="B46" s="200" t="str">
        <f>'Team Listings'!A66</f>
        <v>Third Place, Regional #3</v>
      </c>
      <c r="C46" s="198">
        <f>IF(H46&gt;1000,MAX(I46:I47),H46)</f>
        <v>0</v>
      </c>
      <c r="D46" s="203" t="s">
        <v>1</v>
      </c>
      <c r="E46" s="196" t="s">
        <v>2</v>
      </c>
      <c r="F46" s="153"/>
      <c r="G46" s="153"/>
      <c r="H46" s="205">
        <f>SMALL(H48:H53,1)+SMALL(H48:H53,2)+SMALL(H48:H53,3)+SMALL(H48:H53,4)</f>
        <v>8000</v>
      </c>
      <c r="I46" s="153">
        <f>IF(SMALL(C48:C53,1)=0,SMALL(C48:C53,2)+SMALL(C48:C53,3)+SMALL(C48:C53,4)+SMALL(C48:C53,5),0)</f>
        <v>0</v>
      </c>
      <c r="K46" s="26" t="s">
        <v>3</v>
      </c>
      <c r="L46" s="200" t="str">
        <f>'Team Listings'!$A$69</f>
        <v>Third Place, Regional #4</v>
      </c>
      <c r="M46" s="198">
        <f>IF(R46&gt;1000,MAX(S46:S47),R46)</f>
        <v>0</v>
      </c>
      <c r="N46" s="203" t="s">
        <v>1</v>
      </c>
      <c r="O46" s="196" t="s">
        <v>2</v>
      </c>
      <c r="P46" s="153"/>
      <c r="Q46" s="153"/>
      <c r="R46" s="205">
        <f>SMALL(R48:R53,1)+SMALL(R48:R53,2)+SMALL(R48:R53,3)+SMALL(R48:R53,4)</f>
        <v>8000</v>
      </c>
      <c r="S46" s="153">
        <f>IF(SMALL(M48:M53,1)=0,SMALL(M48:M53,2)+SMALL(M48:M53,3)+SMALL(M48:M53,4)+SMALL(M48:M53,5),0)</f>
        <v>0</v>
      </c>
    </row>
    <row r="47" spans="1:19" ht="15" customHeight="1" thickBot="1">
      <c r="A47" s="27" t="s">
        <v>4</v>
      </c>
      <c r="B47" s="201"/>
      <c r="C47" s="199"/>
      <c r="D47" s="204"/>
      <c r="E47" s="197"/>
      <c r="F47" s="153"/>
      <c r="G47" s="153"/>
      <c r="H47" s="205"/>
      <c r="I47" s="153">
        <f>IF(SMALL(C48:C53,2)=0,SMALL(C48:C53,6)+SMALL(C48:C53,3)+SMALL(C48:C53,4)+SMALL(C48:C53,5),0)</f>
        <v>0</v>
      </c>
      <c r="K47" s="27" t="s">
        <v>4</v>
      </c>
      <c r="L47" s="201"/>
      <c r="M47" s="199"/>
      <c r="N47" s="204"/>
      <c r="O47" s="197"/>
      <c r="P47" s="153"/>
      <c r="Q47" s="153"/>
      <c r="R47" s="205"/>
      <c r="S47" s="153">
        <f>IF(SMALL(M48:M53,2)=0,SMALL(M48:M53,6)+SMALL(M48:M53,3)+SMALL(M48:M53,4)+SMALL(M48:M53,5),0)</f>
        <v>0</v>
      </c>
    </row>
    <row r="48" spans="1:19" ht="15" customHeight="1" thickTop="1">
      <c r="A48" s="33">
        <f aca="true" t="shared" si="45" ref="A48:A53">RANK(C48,C$48:C$53,1)</f>
        <v>1</v>
      </c>
      <c r="B48" s="140" t="str">
        <f>'Team Listings'!C63</f>
        <v>Player 1</v>
      </c>
      <c r="C48" s="30">
        <f aca="true" t="shared" si="46" ref="C48:C53">D48+E48</f>
        <v>0</v>
      </c>
      <c r="D48" s="31"/>
      <c r="E48" s="32"/>
      <c r="F48" s="154">
        <f aca="true" t="shared" si="47" ref="F48:G53">IF(D48=0,1000,D48)</f>
        <v>1000</v>
      </c>
      <c r="G48" s="154">
        <f t="shared" si="47"/>
        <v>1000</v>
      </c>
      <c r="H48" s="156">
        <f aca="true" t="shared" si="48" ref="H48:H53">SUM(F48:G48)</f>
        <v>2000</v>
      </c>
      <c r="I48" s="154"/>
      <c r="K48" s="33">
        <f aca="true" t="shared" si="49" ref="K48:K53">RANK(M48,M$48:M$53,1)</f>
        <v>1</v>
      </c>
      <c r="L48" s="140" t="str">
        <f>'Team Listings'!C69</f>
        <v>Player 1</v>
      </c>
      <c r="M48" s="30">
        <f aca="true" t="shared" si="50" ref="M48:M53">N48+O48</f>
        <v>0</v>
      </c>
      <c r="N48" s="31"/>
      <c r="O48" s="32"/>
      <c r="P48" s="154">
        <f aca="true" t="shared" si="51" ref="P48:Q53">IF(N48=0,1000,N48)</f>
        <v>1000</v>
      </c>
      <c r="Q48" s="154">
        <f t="shared" si="51"/>
        <v>1000</v>
      </c>
      <c r="R48" s="156">
        <f aca="true" t="shared" si="52" ref="R48:R53">SUM(P48:Q48)</f>
        <v>2000</v>
      </c>
      <c r="S48" s="154"/>
    </row>
    <row r="49" spans="1:19" ht="15" customHeight="1">
      <c r="A49" s="40">
        <f t="shared" si="45"/>
        <v>1</v>
      </c>
      <c r="B49" s="141" t="str">
        <f>'Team Listings'!C64</f>
        <v>Player 2</v>
      </c>
      <c r="C49" s="39">
        <f t="shared" si="46"/>
        <v>0</v>
      </c>
      <c r="D49" s="37"/>
      <c r="E49" s="38"/>
      <c r="F49" s="154">
        <f t="shared" si="47"/>
        <v>1000</v>
      </c>
      <c r="G49" s="154">
        <f t="shared" si="47"/>
        <v>1000</v>
      </c>
      <c r="H49" s="156">
        <f t="shared" si="48"/>
        <v>2000</v>
      </c>
      <c r="I49" s="154"/>
      <c r="K49" s="40">
        <f t="shared" si="49"/>
        <v>1</v>
      </c>
      <c r="L49" s="141" t="str">
        <f>'Team Listings'!C70</f>
        <v>Player 2</v>
      </c>
      <c r="M49" s="39">
        <f t="shared" si="50"/>
        <v>0</v>
      </c>
      <c r="N49" s="37"/>
      <c r="O49" s="38"/>
      <c r="P49" s="154">
        <f t="shared" si="51"/>
        <v>1000</v>
      </c>
      <c r="Q49" s="154">
        <f t="shared" si="51"/>
        <v>1000</v>
      </c>
      <c r="R49" s="156">
        <f t="shared" si="52"/>
        <v>2000</v>
      </c>
      <c r="S49" s="154"/>
    </row>
    <row r="50" spans="1:19" ht="15" customHeight="1">
      <c r="A50" s="40">
        <f t="shared" si="45"/>
        <v>1</v>
      </c>
      <c r="B50" s="141" t="str">
        <f>'Team Listings'!C65</f>
        <v>Player 3</v>
      </c>
      <c r="C50" s="39">
        <f t="shared" si="46"/>
        <v>0</v>
      </c>
      <c r="D50" s="37"/>
      <c r="E50" s="38"/>
      <c r="F50" s="154">
        <f t="shared" si="47"/>
        <v>1000</v>
      </c>
      <c r="G50" s="154">
        <f t="shared" si="47"/>
        <v>1000</v>
      </c>
      <c r="H50" s="156">
        <f t="shared" si="48"/>
        <v>2000</v>
      </c>
      <c r="I50" s="154"/>
      <c r="K50" s="40">
        <f t="shared" si="49"/>
        <v>1</v>
      </c>
      <c r="L50" s="141" t="str">
        <f>'Team Listings'!C71</f>
        <v>Player 3</v>
      </c>
      <c r="M50" s="39">
        <f t="shared" si="50"/>
        <v>0</v>
      </c>
      <c r="N50" s="37"/>
      <c r="O50" s="38"/>
      <c r="P50" s="154">
        <f t="shared" si="51"/>
        <v>1000</v>
      </c>
      <c r="Q50" s="154">
        <f t="shared" si="51"/>
        <v>1000</v>
      </c>
      <c r="R50" s="156">
        <f t="shared" si="52"/>
        <v>2000</v>
      </c>
      <c r="S50" s="154"/>
    </row>
    <row r="51" spans="1:19" ht="15" customHeight="1">
      <c r="A51" s="40">
        <f t="shared" si="45"/>
        <v>1</v>
      </c>
      <c r="B51" s="141" t="str">
        <f>'Team Listings'!C66</f>
        <v>Player 4</v>
      </c>
      <c r="C51" s="39">
        <f t="shared" si="46"/>
        <v>0</v>
      </c>
      <c r="D51" s="37"/>
      <c r="E51" s="38"/>
      <c r="F51" s="154">
        <f t="shared" si="47"/>
        <v>1000</v>
      </c>
      <c r="G51" s="154">
        <f t="shared" si="47"/>
        <v>1000</v>
      </c>
      <c r="H51" s="156">
        <f t="shared" si="48"/>
        <v>2000</v>
      </c>
      <c r="I51" s="154"/>
      <c r="K51" s="40">
        <f t="shared" si="49"/>
        <v>1</v>
      </c>
      <c r="L51" s="141" t="str">
        <f>'Team Listings'!C72</f>
        <v>Player 4</v>
      </c>
      <c r="M51" s="39">
        <f t="shared" si="50"/>
        <v>0</v>
      </c>
      <c r="N51" s="37"/>
      <c r="O51" s="38"/>
      <c r="P51" s="154">
        <f t="shared" si="51"/>
        <v>1000</v>
      </c>
      <c r="Q51" s="154">
        <f t="shared" si="51"/>
        <v>1000</v>
      </c>
      <c r="R51" s="156">
        <f t="shared" si="52"/>
        <v>2000</v>
      </c>
      <c r="S51" s="154"/>
    </row>
    <row r="52" spans="1:19" ht="15" customHeight="1">
      <c r="A52" s="40">
        <f t="shared" si="45"/>
        <v>1</v>
      </c>
      <c r="B52" s="141" t="str">
        <f>'Team Listings'!C67</f>
        <v>Player 5</v>
      </c>
      <c r="C52" s="39">
        <f t="shared" si="46"/>
        <v>0</v>
      </c>
      <c r="D52" s="37"/>
      <c r="E52" s="38"/>
      <c r="F52" s="154">
        <f t="shared" si="47"/>
        <v>1000</v>
      </c>
      <c r="G52" s="154">
        <f t="shared" si="47"/>
        <v>1000</v>
      </c>
      <c r="H52" s="156">
        <f t="shared" si="48"/>
        <v>2000</v>
      </c>
      <c r="I52" s="154"/>
      <c r="K52" s="40">
        <f t="shared" si="49"/>
        <v>1</v>
      </c>
      <c r="L52" s="141" t="str">
        <f>'Team Listings'!C73</f>
        <v>Player 5</v>
      </c>
      <c r="M52" s="39">
        <f t="shared" si="50"/>
        <v>0</v>
      </c>
      <c r="N52" s="37"/>
      <c r="O52" s="38"/>
      <c r="P52" s="154">
        <f t="shared" si="51"/>
        <v>1000</v>
      </c>
      <c r="Q52" s="154">
        <f t="shared" si="51"/>
        <v>1000</v>
      </c>
      <c r="R52" s="156">
        <f t="shared" si="52"/>
        <v>2000</v>
      </c>
      <c r="S52" s="154"/>
    </row>
    <row r="53" spans="1:19" ht="15" customHeight="1" thickBot="1">
      <c r="A53" s="52">
        <f t="shared" si="45"/>
        <v>1</v>
      </c>
      <c r="B53" s="142" t="str">
        <f>'Team Listings'!C68</f>
        <v>Player 6</v>
      </c>
      <c r="C53" s="43">
        <f t="shared" si="46"/>
        <v>0</v>
      </c>
      <c r="D53" s="44"/>
      <c r="E53" s="45"/>
      <c r="F53" s="154">
        <f t="shared" si="47"/>
        <v>1000</v>
      </c>
      <c r="G53" s="154">
        <f t="shared" si="47"/>
        <v>1000</v>
      </c>
      <c r="H53" s="156">
        <f t="shared" si="48"/>
        <v>2000</v>
      </c>
      <c r="I53" s="154"/>
      <c r="K53" s="52">
        <f t="shared" si="49"/>
        <v>1</v>
      </c>
      <c r="L53" s="142" t="str">
        <f>'Team Listings'!C74</f>
        <v>Player 6</v>
      </c>
      <c r="M53" s="73">
        <f t="shared" si="50"/>
        <v>0</v>
      </c>
      <c r="N53" s="44"/>
      <c r="O53" s="45"/>
      <c r="P53" s="154">
        <f t="shared" si="51"/>
        <v>1000</v>
      </c>
      <c r="Q53" s="154">
        <f t="shared" si="51"/>
        <v>1000</v>
      </c>
      <c r="R53" s="156">
        <f t="shared" si="52"/>
        <v>2000</v>
      </c>
      <c r="S53" s="154"/>
    </row>
    <row r="54" spans="1:19" ht="15" customHeight="1" thickBot="1" thickTop="1">
      <c r="A54" s="50"/>
      <c r="B54" s="48"/>
      <c r="C54" s="49"/>
      <c r="D54" s="50"/>
      <c r="E54" s="50"/>
      <c r="F54" s="47"/>
      <c r="G54" s="47"/>
      <c r="H54" s="157"/>
      <c r="I54" s="47"/>
      <c r="M54" s="9"/>
      <c r="N54" s="9"/>
      <c r="O54" s="9"/>
      <c r="P54" s="51"/>
      <c r="Q54" s="51"/>
      <c r="S54" s="51"/>
    </row>
    <row r="55" spans="1:19" ht="15" customHeight="1">
      <c r="A55" s="106" t="s">
        <v>45</v>
      </c>
      <c r="B55" s="107"/>
      <c r="C55" s="108"/>
      <c r="D55" s="108"/>
      <c r="E55" s="108"/>
      <c r="F55" s="108"/>
      <c r="G55" s="108"/>
      <c r="H55" s="108"/>
      <c r="I55" s="108"/>
      <c r="J55" s="109"/>
      <c r="K55" s="109"/>
      <c r="L55" s="109"/>
      <c r="M55" s="110"/>
      <c r="N55" s="50"/>
      <c r="O55" s="50"/>
      <c r="P55" s="47"/>
      <c r="Q55" s="47"/>
      <c r="R55" s="157"/>
      <c r="S55" s="47"/>
    </row>
    <row r="56" spans="1:13" ht="14.25">
      <c r="A56" s="111" t="s">
        <v>51</v>
      </c>
      <c r="B56" s="112" t="s">
        <v>44</v>
      </c>
      <c r="C56" s="49"/>
      <c r="D56" s="49"/>
      <c r="E56" s="49"/>
      <c r="F56" s="49"/>
      <c r="G56" s="49"/>
      <c r="H56" s="49"/>
      <c r="I56" s="49"/>
      <c r="J56" s="113"/>
      <c r="K56" s="113"/>
      <c r="L56" s="113"/>
      <c r="M56" s="114"/>
    </row>
    <row r="57" spans="1:13" ht="14.25">
      <c r="A57" s="111" t="s">
        <v>52</v>
      </c>
      <c r="B57" s="112" t="s">
        <v>97</v>
      </c>
      <c r="C57" s="49"/>
      <c r="D57" s="49"/>
      <c r="E57" s="49"/>
      <c r="F57" s="49"/>
      <c r="G57" s="49"/>
      <c r="H57" s="49"/>
      <c r="I57" s="49"/>
      <c r="J57" s="113"/>
      <c r="K57" s="113"/>
      <c r="L57" s="113"/>
      <c r="M57" s="114"/>
    </row>
    <row r="58" spans="1:13" ht="15">
      <c r="A58" s="115" t="s">
        <v>46</v>
      </c>
      <c r="B58" s="112"/>
      <c r="C58" s="49"/>
      <c r="D58" s="49"/>
      <c r="E58" s="49"/>
      <c r="F58" s="49"/>
      <c r="G58" s="49"/>
      <c r="H58" s="49"/>
      <c r="I58" s="49"/>
      <c r="J58" s="113"/>
      <c r="K58" s="113"/>
      <c r="L58" s="113"/>
      <c r="M58" s="114"/>
    </row>
    <row r="59" spans="1:13" ht="15" thickBot="1">
      <c r="A59" s="116" t="s">
        <v>51</v>
      </c>
      <c r="B59" s="117" t="s">
        <v>44</v>
      </c>
      <c r="C59" s="118"/>
      <c r="D59" s="118"/>
      <c r="E59" s="118"/>
      <c r="F59" s="118"/>
      <c r="G59" s="118"/>
      <c r="H59" s="118"/>
      <c r="I59" s="118"/>
      <c r="J59" s="119"/>
      <c r="K59" s="119"/>
      <c r="L59" s="119"/>
      <c r="M59" s="120"/>
    </row>
    <row r="74" ht="6" customHeight="1"/>
  </sheetData>
  <sheetProtection password="F6F0" sheet="1" selectLockedCells="1"/>
  <mergeCells count="65">
    <mergeCell ref="H46:H47"/>
    <mergeCell ref="R28:R29"/>
    <mergeCell ref="R37:R38"/>
    <mergeCell ref="R46:R47"/>
    <mergeCell ref="H10:H11"/>
    <mergeCell ref="H19:H20"/>
    <mergeCell ref="L37:L38"/>
    <mergeCell ref="M37:M38"/>
    <mergeCell ref="N19:N20"/>
    <mergeCell ref="R10:R11"/>
    <mergeCell ref="R19:R20"/>
    <mergeCell ref="H28:H29"/>
    <mergeCell ref="L46:L47"/>
    <mergeCell ref="M46:M47"/>
    <mergeCell ref="N46:N47"/>
    <mergeCell ref="O46:O47"/>
    <mergeCell ref="N37:N38"/>
    <mergeCell ref="O37:O38"/>
    <mergeCell ref="H37:H38"/>
    <mergeCell ref="L28:L29"/>
    <mergeCell ref="B46:B47"/>
    <mergeCell ref="C46:C47"/>
    <mergeCell ref="D46:D47"/>
    <mergeCell ref="E46:E47"/>
    <mergeCell ref="Y1:Y2"/>
    <mergeCell ref="Z1:Z2"/>
    <mergeCell ref="W1:W2"/>
    <mergeCell ref="B1:B2"/>
    <mergeCell ref="C1:C2"/>
    <mergeCell ref="D1:D2"/>
    <mergeCell ref="E1:E2"/>
    <mergeCell ref="O1:O2"/>
    <mergeCell ref="L1:L2"/>
    <mergeCell ref="M1:M2"/>
    <mergeCell ref="V1:V2"/>
    <mergeCell ref="X1:X2"/>
    <mergeCell ref="R1:R2"/>
    <mergeCell ref="O10:O11"/>
    <mergeCell ref="N1:N2"/>
    <mergeCell ref="L10:L11"/>
    <mergeCell ref="M10:M11"/>
    <mergeCell ref="N10:N11"/>
    <mergeCell ref="H1:H2"/>
    <mergeCell ref="B37:B38"/>
    <mergeCell ref="C37:C38"/>
    <mergeCell ref="B19:B20"/>
    <mergeCell ref="C19:C20"/>
    <mergeCell ref="B28:B29"/>
    <mergeCell ref="C28:C29"/>
    <mergeCell ref="O19:O20"/>
    <mergeCell ref="N28:N29"/>
    <mergeCell ref="O28:O29"/>
    <mergeCell ref="M19:M20"/>
    <mergeCell ref="L19:L20"/>
    <mergeCell ref="D37:D38"/>
    <mergeCell ref="E37:E38"/>
    <mergeCell ref="D19:D20"/>
    <mergeCell ref="E19:E20"/>
    <mergeCell ref="D28:D29"/>
    <mergeCell ref="E28:E29"/>
    <mergeCell ref="M28:M29"/>
    <mergeCell ref="B10:B11"/>
    <mergeCell ref="C10:C11"/>
    <mergeCell ref="D10:D11"/>
    <mergeCell ref="E10:E11"/>
  </mergeCells>
  <conditionalFormatting sqref="Y7:Z8 D7:E8 I7:I8 D16:I17 D25:I26 D34:I35 D43:I44 D52:I53 N7:S8 N16:S17 N25:S26 N34:S35 N43:S44 N52:S53">
    <cfRule type="cellIs" priority="27" dxfId="1" operator="equal" stopIfTrue="1">
      <formula>99</formula>
    </cfRule>
  </conditionalFormatting>
  <conditionalFormatting sqref="C39:C44 C30:C35 C21:C26 C12:C17 M3:M8 C3:C8 M12:M17 M39:M44 M21:M26 M30:M35 C48:C53 M48:M53 X3:X42">
    <cfRule type="cellIs" priority="28" dxfId="0" operator="equal" stopIfTrue="1">
      <formula>0</formula>
    </cfRule>
  </conditionalFormatting>
  <printOptions/>
  <pageMargins left="1.09" right="0.83" top="0.88" bottom="0.48" header="0.38" footer="0.38"/>
  <pageSetup horizontalDpi="300" verticalDpi="300" orientation="landscape" r:id="rId1"/>
  <headerFooter alignWithMargins="0">
    <oddHeader>&amp;C&amp;"Comic Sans MS,Italic"&amp;16IHSA Boys/Girls Golf Sectional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32"/>
  <sheetViews>
    <sheetView workbookViewId="0" topLeftCell="A1">
      <selection activeCell="B1" sqref="B1:D1"/>
    </sheetView>
  </sheetViews>
  <sheetFormatPr defaultColWidth="9.140625" defaultRowHeight="12.75"/>
  <cols>
    <col min="1" max="1" width="7.8515625" style="9" customWidth="1"/>
    <col min="2" max="2" width="25.140625" style="10" customWidth="1"/>
    <col min="3" max="3" width="11.28125" style="10" customWidth="1"/>
    <col min="4" max="4" width="13.00390625" style="10" customWidth="1"/>
    <col min="5" max="5" width="9.8515625" style="9" customWidth="1"/>
    <col min="6" max="16384" width="9.140625" style="10" customWidth="1"/>
  </cols>
  <sheetData>
    <row r="1" spans="1:5" ht="26.25" customHeight="1" thickTop="1">
      <c r="A1" s="159"/>
      <c r="B1" s="217" t="s">
        <v>48</v>
      </c>
      <c r="C1" s="217"/>
      <c r="D1" s="217"/>
      <c r="E1" s="160"/>
    </row>
    <row r="2" spans="1:5" ht="13.5">
      <c r="A2" s="161"/>
      <c r="B2" s="165" t="s">
        <v>93</v>
      </c>
      <c r="C2" s="218" t="s">
        <v>94</v>
      </c>
      <c r="D2" s="218"/>
      <c r="E2" s="162"/>
    </row>
    <row r="3" spans="1:5" ht="14.25" thickBot="1">
      <c r="A3" s="163"/>
      <c r="B3" s="166" t="s">
        <v>95</v>
      </c>
      <c r="C3" s="219" t="s">
        <v>96</v>
      </c>
      <c r="D3" s="219"/>
      <c r="E3" s="164"/>
    </row>
    <row r="4" spans="2:5" ht="14.25" thickBot="1" thickTop="1">
      <c r="B4" s="12"/>
      <c r="C4" s="12"/>
      <c r="E4" s="11"/>
    </row>
    <row r="5" spans="1:5" ht="22.5" customHeight="1" thickBot="1" thickTop="1">
      <c r="A5" s="13" t="s">
        <v>7</v>
      </c>
      <c r="B5" s="14" t="s">
        <v>8</v>
      </c>
      <c r="C5" s="64" t="s">
        <v>0</v>
      </c>
      <c r="D5" s="11"/>
      <c r="E5" s="10"/>
    </row>
    <row r="6" spans="1:3" s="1" customFormat="1" ht="19.5" customHeight="1" thickTop="1">
      <c r="A6" s="15">
        <f>'Summary Leaderboard (1)'!I6</f>
        <v>1</v>
      </c>
      <c r="B6" s="167" t="str">
        <f>'Summary Leaderboard (1)'!J6</f>
        <v>Winner, Regional #1</v>
      </c>
      <c r="C6" s="17">
        <f>'Summary Leaderboard (1)'!K6</f>
        <v>0</v>
      </c>
    </row>
    <row r="7" spans="1:3" s="1" customFormat="1" ht="19.5" customHeight="1">
      <c r="A7" s="18">
        <f>'Summary Leaderboard (1)'!I7</f>
        <v>1</v>
      </c>
      <c r="B7" s="168" t="str">
        <f>'Summary Leaderboard (1)'!J7</f>
        <v>Winner, Regional #2</v>
      </c>
      <c r="C7" s="20">
        <f>'Summary Leaderboard (1)'!K7</f>
        <v>0</v>
      </c>
    </row>
    <row r="8" spans="1:3" s="1" customFormat="1" ht="19.5" customHeight="1">
      <c r="A8" s="18">
        <f>'Summary Leaderboard (1)'!I8</f>
        <v>1</v>
      </c>
      <c r="B8" s="168" t="str">
        <f>'Summary Leaderboard (1)'!J8</f>
        <v>Winner, Regional #3</v>
      </c>
      <c r="C8" s="20">
        <f>'Summary Leaderboard (1)'!K8</f>
        <v>0</v>
      </c>
    </row>
    <row r="9" spans="1:3" s="1" customFormat="1" ht="19.5" customHeight="1">
      <c r="A9" s="18">
        <f>'Summary Leaderboard (1)'!I9</f>
        <v>1</v>
      </c>
      <c r="B9" s="168" t="str">
        <f>'Summary Leaderboard (1)'!J9</f>
        <v>Winner, Regional #4</v>
      </c>
      <c r="C9" s="20">
        <f>'Summary Leaderboard (1)'!K9</f>
        <v>0</v>
      </c>
    </row>
    <row r="10" spans="1:3" s="1" customFormat="1" ht="19.5" customHeight="1">
      <c r="A10" s="18">
        <f>'Summary Leaderboard (1)'!I10</f>
        <v>1</v>
      </c>
      <c r="B10" s="168" t="str">
        <f>'Summary Leaderboard (1)'!J10</f>
        <v>Runner-up, Regional #1</v>
      </c>
      <c r="C10" s="20">
        <f>'Summary Leaderboard (1)'!K10</f>
        <v>0</v>
      </c>
    </row>
    <row r="11" spans="1:3" s="1" customFormat="1" ht="19.5" customHeight="1">
      <c r="A11" s="18">
        <f>'Summary Leaderboard (1)'!I11</f>
        <v>1</v>
      </c>
      <c r="B11" s="168" t="str">
        <f>'Summary Leaderboard (1)'!J11</f>
        <v>Runner-up, Regional #2</v>
      </c>
      <c r="C11" s="20">
        <f>'Summary Leaderboard (1)'!K11</f>
        <v>0</v>
      </c>
    </row>
    <row r="12" spans="1:3" s="1" customFormat="1" ht="19.5" customHeight="1">
      <c r="A12" s="18">
        <f>'Summary Leaderboard (1)'!I12</f>
        <v>1</v>
      </c>
      <c r="B12" s="168" t="str">
        <f>'Summary Leaderboard (1)'!J12</f>
        <v>Runner-up, Regional #3</v>
      </c>
      <c r="C12" s="20">
        <f>'Summary Leaderboard (1)'!K12</f>
        <v>0</v>
      </c>
    </row>
    <row r="13" spans="1:3" s="1" customFormat="1" ht="19.5" customHeight="1">
      <c r="A13" s="18">
        <f>'Summary Leaderboard (1)'!I13</f>
        <v>1</v>
      </c>
      <c r="B13" s="168" t="str">
        <f>'Summary Leaderboard (1)'!J13</f>
        <v>Runner-up, Regional #4</v>
      </c>
      <c r="C13" s="20">
        <f>'Summary Leaderboard (1)'!K13</f>
        <v>0</v>
      </c>
    </row>
    <row r="14" spans="1:3" s="1" customFormat="1" ht="19.5" customHeight="1">
      <c r="A14" s="18">
        <f>'Summary Leaderboard (1)'!I14</f>
        <v>1</v>
      </c>
      <c r="B14" s="168" t="str">
        <f>'Summary Leaderboard (1)'!J14</f>
        <v>Third Place, Regional #1</v>
      </c>
      <c r="C14" s="20">
        <f>'Summary Leaderboard (1)'!K14</f>
        <v>0</v>
      </c>
    </row>
    <row r="15" spans="1:3" s="1" customFormat="1" ht="19.5" customHeight="1">
      <c r="A15" s="18">
        <f>'Summary Leaderboard (1)'!I15</f>
        <v>1</v>
      </c>
      <c r="B15" s="168" t="str">
        <f>'Summary Leaderboard (1)'!J15</f>
        <v>Third Place, Regional #2</v>
      </c>
      <c r="C15" s="20">
        <f>'Summary Leaderboard (1)'!K15</f>
        <v>0</v>
      </c>
    </row>
    <row r="16" spans="1:3" s="1" customFormat="1" ht="19.5" customHeight="1">
      <c r="A16" s="18">
        <f>'Summary Leaderboard (1)'!I16</f>
        <v>1</v>
      </c>
      <c r="B16" s="168" t="str">
        <f>'Summary Leaderboard (1)'!J16</f>
        <v>Third Place, Regional #3</v>
      </c>
      <c r="C16" s="20">
        <f>'Summary Leaderboard (1)'!K16</f>
        <v>0</v>
      </c>
    </row>
    <row r="17" spans="1:3" s="1" customFormat="1" ht="19.5" customHeight="1" thickBot="1">
      <c r="A17" s="65">
        <f>'Summary Leaderboard (1)'!I17</f>
        <v>1</v>
      </c>
      <c r="B17" s="169" t="str">
        <f>'Summary Leaderboard (1)'!J17</f>
        <v>Third Place, Regional #4</v>
      </c>
      <c r="C17" s="67">
        <f>'Summary Leaderboard (1)'!K17</f>
        <v>0</v>
      </c>
    </row>
    <row r="18" ht="13.5" thickTop="1">
      <c r="D18" s="9"/>
    </row>
    <row r="19" ht="13.5" thickBot="1"/>
    <row r="20" spans="1:5" ht="21" customHeight="1" thickBot="1" thickTop="1">
      <c r="A20" s="68" t="s">
        <v>7</v>
      </c>
      <c r="B20" s="21" t="s">
        <v>6</v>
      </c>
      <c r="C20" s="215" t="s">
        <v>5</v>
      </c>
      <c r="D20" s="216"/>
      <c r="E20" s="22" t="s">
        <v>0</v>
      </c>
    </row>
    <row r="21" spans="1:5" ht="13.5" thickTop="1">
      <c r="A21" s="74">
        <f>'Summary Leaderboard (1)'!K21</f>
        <v>1</v>
      </c>
      <c r="B21" s="170" t="str">
        <f>'Summary Leaderboard (1)'!L21</f>
        <v>Player 1</v>
      </c>
      <c r="C21" s="220" t="str">
        <f>'Summary Leaderboard (1)'!M21</f>
        <v>Winner, Regional #1</v>
      </c>
      <c r="D21" s="221"/>
      <c r="E21" s="76">
        <f>'Summary Leaderboard (1)'!N21</f>
        <v>0</v>
      </c>
    </row>
    <row r="22" spans="1:5" ht="12.75">
      <c r="A22" s="121">
        <f>'Summary Leaderboard (1)'!K22</f>
        <v>1</v>
      </c>
      <c r="B22" s="171" t="str">
        <f>'Summary Leaderboard (1)'!L22</f>
        <v>Player 2</v>
      </c>
      <c r="C22" s="222" t="str">
        <f>'Summary Leaderboard (1)'!M22</f>
        <v>Winner, Regional #1</v>
      </c>
      <c r="D22" s="223"/>
      <c r="E22" s="69">
        <f>'Summary Leaderboard (1)'!N22</f>
        <v>0</v>
      </c>
    </row>
    <row r="23" spans="1:5" ht="12.75">
      <c r="A23" s="121">
        <f>'Summary Leaderboard (1)'!K23</f>
        <v>1</v>
      </c>
      <c r="B23" s="171" t="str">
        <f>'Summary Leaderboard (1)'!L23</f>
        <v>Player 3</v>
      </c>
      <c r="C23" s="222" t="str">
        <f>'Summary Leaderboard (1)'!M23</f>
        <v>Winner, Regional #1</v>
      </c>
      <c r="D23" s="223"/>
      <c r="E23" s="69">
        <f>'Summary Leaderboard (1)'!N23</f>
        <v>0</v>
      </c>
    </row>
    <row r="24" spans="1:5" ht="12.75">
      <c r="A24" s="121">
        <f>'Summary Leaderboard (1)'!K24</f>
        <v>1</v>
      </c>
      <c r="B24" s="171" t="str">
        <f>'Summary Leaderboard (1)'!L24</f>
        <v>Player 4</v>
      </c>
      <c r="C24" s="222" t="str">
        <f>'Summary Leaderboard (1)'!M24</f>
        <v>Winner, Regional #1</v>
      </c>
      <c r="D24" s="223"/>
      <c r="E24" s="69">
        <f>'Summary Leaderboard (1)'!N24</f>
        <v>0</v>
      </c>
    </row>
    <row r="25" spans="1:5" ht="12.75">
      <c r="A25" s="121">
        <f>'Summary Leaderboard (1)'!K25</f>
        <v>1</v>
      </c>
      <c r="B25" s="171" t="str">
        <f>'Summary Leaderboard (1)'!L25</f>
        <v>Player 5</v>
      </c>
      <c r="C25" s="222" t="str">
        <f>'Summary Leaderboard (1)'!M25</f>
        <v>Winner, Regional #1</v>
      </c>
      <c r="D25" s="223"/>
      <c r="E25" s="69">
        <f>'Summary Leaderboard (1)'!N25</f>
        <v>0</v>
      </c>
    </row>
    <row r="26" spans="1:5" ht="12.75">
      <c r="A26" s="121">
        <f>'Summary Leaderboard (1)'!K26</f>
        <v>1</v>
      </c>
      <c r="B26" s="171" t="str">
        <f>'Summary Leaderboard (1)'!L26</f>
        <v>Player 6</v>
      </c>
      <c r="C26" s="222" t="str">
        <f>'Summary Leaderboard (1)'!M26</f>
        <v>Winner, Regional #1</v>
      </c>
      <c r="D26" s="223"/>
      <c r="E26" s="69">
        <f>'Summary Leaderboard (1)'!N26</f>
        <v>0</v>
      </c>
    </row>
    <row r="27" spans="1:5" ht="12.75">
      <c r="A27" s="121">
        <f>'Summary Leaderboard (1)'!K27</f>
        <v>1</v>
      </c>
      <c r="B27" s="171" t="str">
        <f>'Summary Leaderboard (1)'!L27</f>
        <v>Player 1</v>
      </c>
      <c r="C27" s="222" t="str">
        <f>'Summary Leaderboard (1)'!M27</f>
        <v>Winner, Regional #2</v>
      </c>
      <c r="D27" s="223"/>
      <c r="E27" s="69">
        <f>'Summary Leaderboard (1)'!N27</f>
        <v>0</v>
      </c>
    </row>
    <row r="28" spans="1:5" ht="12.75">
      <c r="A28" s="121">
        <f>'Summary Leaderboard (1)'!K28</f>
        <v>1</v>
      </c>
      <c r="B28" s="171" t="str">
        <f>'Summary Leaderboard (1)'!L28</f>
        <v>Player 2</v>
      </c>
      <c r="C28" s="222" t="str">
        <f>'Summary Leaderboard (1)'!M28</f>
        <v>Winner, Regional #2</v>
      </c>
      <c r="D28" s="223"/>
      <c r="E28" s="69">
        <f>'Summary Leaderboard (1)'!N28</f>
        <v>0</v>
      </c>
    </row>
    <row r="29" spans="1:5" ht="12.75">
      <c r="A29" s="121">
        <f>'Summary Leaderboard (1)'!K29</f>
        <v>1</v>
      </c>
      <c r="B29" s="171" t="str">
        <f>'Summary Leaderboard (1)'!L29</f>
        <v>Player 3</v>
      </c>
      <c r="C29" s="222" t="str">
        <f>'Summary Leaderboard (1)'!M29</f>
        <v>Winner, Regional #2</v>
      </c>
      <c r="D29" s="223"/>
      <c r="E29" s="69">
        <f>'Summary Leaderboard (1)'!N29</f>
        <v>0</v>
      </c>
    </row>
    <row r="30" spans="1:5" ht="12.75">
      <c r="A30" s="121">
        <f>'Summary Leaderboard (1)'!K30</f>
        <v>1</v>
      </c>
      <c r="B30" s="171" t="str">
        <f>'Summary Leaderboard (1)'!L30</f>
        <v>Player 4</v>
      </c>
      <c r="C30" s="222" t="str">
        <f>'Summary Leaderboard (1)'!M30</f>
        <v>Winner, Regional #2</v>
      </c>
      <c r="D30" s="223"/>
      <c r="E30" s="69">
        <f>'Summary Leaderboard (1)'!N30</f>
        <v>0</v>
      </c>
    </row>
    <row r="31" spans="1:5" ht="12.75">
      <c r="A31" s="121">
        <f>'Summary Leaderboard (1)'!K31</f>
        <v>1</v>
      </c>
      <c r="B31" s="171" t="str">
        <f>'Summary Leaderboard (1)'!L31</f>
        <v>Player 5</v>
      </c>
      <c r="C31" s="222" t="str">
        <f>'Summary Leaderboard (1)'!M31</f>
        <v>Winner, Regional #2</v>
      </c>
      <c r="D31" s="223"/>
      <c r="E31" s="69">
        <f>'Summary Leaderboard (1)'!N31</f>
        <v>0</v>
      </c>
    </row>
    <row r="32" spans="1:5" ht="12.75">
      <c r="A32" s="121">
        <f>'Summary Leaderboard (1)'!K32</f>
        <v>1</v>
      </c>
      <c r="B32" s="171" t="str">
        <f>'Summary Leaderboard (1)'!L32</f>
        <v>Player 6</v>
      </c>
      <c r="C32" s="222" t="str">
        <f>'Summary Leaderboard (1)'!M32</f>
        <v>Winner, Regional #2</v>
      </c>
      <c r="D32" s="223"/>
      <c r="E32" s="69">
        <f>'Summary Leaderboard (1)'!N32</f>
        <v>0</v>
      </c>
    </row>
    <row r="33" spans="1:5" ht="12.75">
      <c r="A33" s="121">
        <f>'Summary Leaderboard (1)'!K33</f>
        <v>1</v>
      </c>
      <c r="B33" s="171" t="str">
        <f>'Summary Leaderboard (1)'!L33</f>
        <v>Player 1</v>
      </c>
      <c r="C33" s="222" t="str">
        <f>'Summary Leaderboard (1)'!M33</f>
        <v>Winner, Regional #3</v>
      </c>
      <c r="D33" s="223"/>
      <c r="E33" s="69">
        <f>'Summary Leaderboard (1)'!N33</f>
        <v>0</v>
      </c>
    </row>
    <row r="34" spans="1:5" ht="12.75">
      <c r="A34" s="121">
        <f>'Summary Leaderboard (1)'!K34</f>
        <v>1</v>
      </c>
      <c r="B34" s="171" t="str">
        <f>'Summary Leaderboard (1)'!L34</f>
        <v>Player 2</v>
      </c>
      <c r="C34" s="222" t="str">
        <f>'Summary Leaderboard (1)'!M34</f>
        <v>Winner, Regional #3</v>
      </c>
      <c r="D34" s="223"/>
      <c r="E34" s="69">
        <f>'Summary Leaderboard (1)'!N34</f>
        <v>0</v>
      </c>
    </row>
    <row r="35" spans="1:5" ht="12.75">
      <c r="A35" s="121">
        <f>'Summary Leaderboard (1)'!K35</f>
        <v>1</v>
      </c>
      <c r="B35" s="171" t="str">
        <f>'Summary Leaderboard (1)'!L35</f>
        <v>Player 3</v>
      </c>
      <c r="C35" s="222" t="str">
        <f>'Summary Leaderboard (1)'!M35</f>
        <v>Winner, Regional #3</v>
      </c>
      <c r="D35" s="223"/>
      <c r="E35" s="69">
        <f>'Summary Leaderboard (1)'!N35</f>
        <v>0</v>
      </c>
    </row>
    <row r="36" spans="1:5" ht="12.75">
      <c r="A36" s="121">
        <f>'Summary Leaderboard (1)'!K36</f>
        <v>1</v>
      </c>
      <c r="B36" s="171" t="str">
        <f>'Summary Leaderboard (1)'!L36</f>
        <v>Player 4</v>
      </c>
      <c r="C36" s="222" t="str">
        <f>'Summary Leaderboard (1)'!M36</f>
        <v>Winner, Regional #3</v>
      </c>
      <c r="D36" s="223"/>
      <c r="E36" s="69">
        <f>'Summary Leaderboard (1)'!N36</f>
        <v>0</v>
      </c>
    </row>
    <row r="37" spans="1:5" ht="12.75">
      <c r="A37" s="121">
        <f>'Summary Leaderboard (1)'!K37</f>
        <v>1</v>
      </c>
      <c r="B37" s="171" t="str">
        <f>'Summary Leaderboard (1)'!L37</f>
        <v>Player 5</v>
      </c>
      <c r="C37" s="222" t="str">
        <f>'Summary Leaderboard (1)'!M37</f>
        <v>Winner, Regional #3</v>
      </c>
      <c r="D37" s="223"/>
      <c r="E37" s="69">
        <f>'Summary Leaderboard (1)'!N37</f>
        <v>0</v>
      </c>
    </row>
    <row r="38" spans="1:5" ht="409.5">
      <c r="A38" s="121">
        <f>'Summary Leaderboard (1)'!K38</f>
        <v>1</v>
      </c>
      <c r="B38" s="171" t="str">
        <f>'Summary Leaderboard (1)'!L38</f>
        <v>Player 6</v>
      </c>
      <c r="C38" s="222" t="str">
        <f>'Summary Leaderboard (1)'!M38</f>
        <v>Winner, Regional #3</v>
      </c>
      <c r="D38" s="223"/>
      <c r="E38" s="69">
        <f>'Summary Leaderboard (1)'!N38</f>
        <v>0</v>
      </c>
    </row>
    <row r="39" spans="1:5" ht="409.5">
      <c r="A39" s="121">
        <f>'Summary Leaderboard (1)'!K39</f>
        <v>1</v>
      </c>
      <c r="B39" s="171" t="str">
        <f>'Summary Leaderboard (1)'!L39</f>
        <v>Player 1</v>
      </c>
      <c r="C39" s="222" t="str">
        <f>'Summary Leaderboard (1)'!M39</f>
        <v>Winner, Regional #4</v>
      </c>
      <c r="D39" s="223"/>
      <c r="E39" s="69">
        <f>'Summary Leaderboard (1)'!N39</f>
        <v>0</v>
      </c>
    </row>
    <row r="40" spans="1:5" ht="409.5">
      <c r="A40" s="121">
        <f>'Summary Leaderboard (1)'!K40</f>
        <v>1</v>
      </c>
      <c r="B40" s="171" t="str">
        <f>'Summary Leaderboard (1)'!L40</f>
        <v>Player 2</v>
      </c>
      <c r="C40" s="222" t="str">
        <f>'Summary Leaderboard (1)'!M40</f>
        <v>Winner, Regional #4</v>
      </c>
      <c r="D40" s="223"/>
      <c r="E40" s="69">
        <f>'Summary Leaderboard (1)'!N40</f>
        <v>0</v>
      </c>
    </row>
    <row r="41" spans="1:5" ht="409.5">
      <c r="A41" s="121">
        <f>'Summary Leaderboard (1)'!K41</f>
        <v>1</v>
      </c>
      <c r="B41" s="171" t="str">
        <f>'Summary Leaderboard (1)'!L41</f>
        <v>Player 3</v>
      </c>
      <c r="C41" s="222" t="str">
        <f>'Summary Leaderboard (1)'!M41</f>
        <v>Winner, Regional #4</v>
      </c>
      <c r="D41" s="223"/>
      <c r="E41" s="69">
        <f>'Summary Leaderboard (1)'!N41</f>
        <v>0</v>
      </c>
    </row>
    <row r="42" spans="1:5" ht="409.5">
      <c r="A42" s="121">
        <f>'Summary Leaderboard (1)'!K42</f>
        <v>1</v>
      </c>
      <c r="B42" s="171" t="str">
        <f>'Summary Leaderboard (1)'!L42</f>
        <v>Player 4</v>
      </c>
      <c r="C42" s="222" t="str">
        <f>'Summary Leaderboard (1)'!M42</f>
        <v>Winner, Regional #4</v>
      </c>
      <c r="D42" s="223"/>
      <c r="E42" s="69">
        <f>'Summary Leaderboard (1)'!N42</f>
        <v>0</v>
      </c>
    </row>
    <row r="43" spans="1:5" ht="409.5">
      <c r="A43" s="121">
        <f>'Summary Leaderboard (1)'!K43</f>
        <v>1</v>
      </c>
      <c r="B43" s="171" t="str">
        <f>'Summary Leaderboard (1)'!L43</f>
        <v>Player 5</v>
      </c>
      <c r="C43" s="222" t="str">
        <f>'Summary Leaderboard (1)'!M43</f>
        <v>Winner, Regional #4</v>
      </c>
      <c r="D43" s="223"/>
      <c r="E43" s="69">
        <f>'Summary Leaderboard (1)'!N43</f>
        <v>0</v>
      </c>
    </row>
    <row r="44" spans="1:5" ht="409.5">
      <c r="A44" s="121">
        <f>'Summary Leaderboard (1)'!K44</f>
        <v>1</v>
      </c>
      <c r="B44" s="171" t="str">
        <f>'Summary Leaderboard (1)'!L44</f>
        <v>Player 6</v>
      </c>
      <c r="C44" s="222" t="str">
        <f>'Summary Leaderboard (1)'!M44</f>
        <v>Winner, Regional #4</v>
      </c>
      <c r="D44" s="223"/>
      <c r="E44" s="69">
        <f>'Summary Leaderboard (1)'!N44</f>
        <v>0</v>
      </c>
    </row>
    <row r="45" spans="1:5" ht="409.5">
      <c r="A45" s="121">
        <f>'Summary Leaderboard (1)'!K45</f>
        <v>1</v>
      </c>
      <c r="B45" s="171" t="str">
        <f>'Summary Leaderboard (1)'!L45</f>
        <v>Player 1</v>
      </c>
      <c r="C45" s="222" t="str">
        <f>'Summary Leaderboard (1)'!M45</f>
        <v>Runner-up, Regional #1</v>
      </c>
      <c r="D45" s="223"/>
      <c r="E45" s="69">
        <f>'Summary Leaderboard (1)'!N45</f>
        <v>0</v>
      </c>
    </row>
    <row r="46" spans="1:5" ht="409.5">
      <c r="A46" s="121">
        <f>'Summary Leaderboard (1)'!K46</f>
        <v>1</v>
      </c>
      <c r="B46" s="171" t="str">
        <f>'Summary Leaderboard (1)'!L46</f>
        <v>Player 2</v>
      </c>
      <c r="C46" s="222" t="str">
        <f>'Summary Leaderboard (1)'!M46</f>
        <v>Runner-up, Regional #1</v>
      </c>
      <c r="D46" s="223"/>
      <c r="E46" s="69">
        <f>'Summary Leaderboard (1)'!N46</f>
        <v>0</v>
      </c>
    </row>
    <row r="47" spans="1:5" ht="409.5">
      <c r="A47" s="121">
        <f>'Summary Leaderboard (1)'!K47</f>
        <v>1</v>
      </c>
      <c r="B47" s="171" t="str">
        <f>'Summary Leaderboard (1)'!L47</f>
        <v>Player 3</v>
      </c>
      <c r="C47" s="222" t="str">
        <f>'Summary Leaderboard (1)'!M47</f>
        <v>Runner-up, Regional #1</v>
      </c>
      <c r="D47" s="223"/>
      <c r="E47" s="69">
        <f>'Summary Leaderboard (1)'!N47</f>
        <v>0</v>
      </c>
    </row>
    <row r="48" spans="1:5" ht="409.5">
      <c r="A48" s="121">
        <f>'Summary Leaderboard (1)'!K48</f>
        <v>1</v>
      </c>
      <c r="B48" s="171" t="str">
        <f>'Summary Leaderboard (1)'!L48</f>
        <v>Player 4</v>
      </c>
      <c r="C48" s="222" t="str">
        <f>'Summary Leaderboard (1)'!M48</f>
        <v>Runner-up, Regional #1</v>
      </c>
      <c r="D48" s="223"/>
      <c r="E48" s="69">
        <f>'Summary Leaderboard (1)'!N48</f>
        <v>0</v>
      </c>
    </row>
    <row r="49" spans="1:5" ht="409.5">
      <c r="A49" s="121">
        <f>'Summary Leaderboard (1)'!K49</f>
        <v>1</v>
      </c>
      <c r="B49" s="171" t="str">
        <f>'Summary Leaderboard (1)'!L49</f>
        <v>Player 5</v>
      </c>
      <c r="C49" s="222" t="str">
        <f>'Summary Leaderboard (1)'!M49</f>
        <v>Runner-up, Regional #1</v>
      </c>
      <c r="D49" s="223"/>
      <c r="E49" s="69">
        <f>'Summary Leaderboard (1)'!N49</f>
        <v>0</v>
      </c>
    </row>
    <row r="50" spans="1:5" ht="409.5">
      <c r="A50" s="121">
        <f>'Summary Leaderboard (1)'!K50</f>
        <v>1</v>
      </c>
      <c r="B50" s="171" t="str">
        <f>'Summary Leaderboard (1)'!L50</f>
        <v>Player 6</v>
      </c>
      <c r="C50" s="222" t="str">
        <f>'Summary Leaderboard (1)'!M50</f>
        <v>Runner-up, Regional #1</v>
      </c>
      <c r="D50" s="223"/>
      <c r="E50" s="69">
        <f>'Summary Leaderboard (1)'!N50</f>
        <v>0</v>
      </c>
    </row>
    <row r="51" spans="1:5" ht="409.5">
      <c r="A51" s="121">
        <f>'Summary Leaderboard (1)'!K51</f>
        <v>1</v>
      </c>
      <c r="B51" s="171" t="str">
        <f>'Summary Leaderboard (1)'!L51</f>
        <v>Player 1</v>
      </c>
      <c r="C51" s="222" t="str">
        <f>'Summary Leaderboard (1)'!M51</f>
        <v>Runner-up, Regional #2</v>
      </c>
      <c r="D51" s="223"/>
      <c r="E51" s="69">
        <f>'Summary Leaderboard (1)'!N51</f>
        <v>0</v>
      </c>
    </row>
    <row r="52" spans="1:5" ht="409.5">
      <c r="A52" s="121">
        <f>'Summary Leaderboard (1)'!K52</f>
        <v>1</v>
      </c>
      <c r="B52" s="171" t="str">
        <f>'Summary Leaderboard (1)'!L52</f>
        <v>Player 2</v>
      </c>
      <c r="C52" s="222" t="str">
        <f>'Summary Leaderboard (1)'!M52</f>
        <v>Runner-up, Regional #2</v>
      </c>
      <c r="D52" s="223"/>
      <c r="E52" s="69">
        <f>'Summary Leaderboard (1)'!N52</f>
        <v>0</v>
      </c>
    </row>
    <row r="53" spans="1:5" ht="409.5">
      <c r="A53" s="121">
        <f>'Summary Leaderboard (1)'!K53</f>
        <v>1</v>
      </c>
      <c r="B53" s="171" t="str">
        <f>'Summary Leaderboard (1)'!L53</f>
        <v>Player 3</v>
      </c>
      <c r="C53" s="222" t="str">
        <f>'Summary Leaderboard (1)'!M53</f>
        <v>Runner-up, Regional #2</v>
      </c>
      <c r="D53" s="223"/>
      <c r="E53" s="69">
        <f>'Summary Leaderboard (1)'!N53</f>
        <v>0</v>
      </c>
    </row>
    <row r="54" spans="1:5" ht="409.5">
      <c r="A54" s="121">
        <f>'Summary Leaderboard (1)'!K54</f>
        <v>1</v>
      </c>
      <c r="B54" s="171" t="str">
        <f>'Summary Leaderboard (1)'!L54</f>
        <v>Player 4</v>
      </c>
      <c r="C54" s="222" t="str">
        <f>'Summary Leaderboard (1)'!M54</f>
        <v>Runner-up, Regional #2</v>
      </c>
      <c r="D54" s="223"/>
      <c r="E54" s="69">
        <f>'Summary Leaderboard (1)'!N54</f>
        <v>0</v>
      </c>
    </row>
    <row r="55" spans="1:5" ht="409.5">
      <c r="A55" s="121">
        <f>'Summary Leaderboard (1)'!K55</f>
        <v>1</v>
      </c>
      <c r="B55" s="171" t="str">
        <f>'Summary Leaderboard (1)'!L55</f>
        <v>Player 5</v>
      </c>
      <c r="C55" s="222" t="str">
        <f>'Summary Leaderboard (1)'!M55</f>
        <v>Runner-up, Regional #2</v>
      </c>
      <c r="D55" s="223"/>
      <c r="E55" s="69">
        <f>'Summary Leaderboard (1)'!N55</f>
        <v>0</v>
      </c>
    </row>
    <row r="56" spans="1:5" ht="409.5">
      <c r="A56" s="121">
        <f>'Summary Leaderboard (1)'!K56</f>
        <v>1</v>
      </c>
      <c r="B56" s="171" t="str">
        <f>'Summary Leaderboard (1)'!L56</f>
        <v>Player 6</v>
      </c>
      <c r="C56" s="222" t="str">
        <f>'Summary Leaderboard (1)'!M56</f>
        <v>Runner-up, Regional #2</v>
      </c>
      <c r="D56" s="223"/>
      <c r="E56" s="69">
        <f>'Summary Leaderboard (1)'!N56</f>
        <v>0</v>
      </c>
    </row>
    <row r="57" spans="1:5" ht="409.5">
      <c r="A57" s="121">
        <f>'Summary Leaderboard (1)'!K57</f>
        <v>1</v>
      </c>
      <c r="B57" s="171" t="str">
        <f>'Summary Leaderboard (1)'!L57</f>
        <v>Player 1</v>
      </c>
      <c r="C57" s="222" t="str">
        <f>'Summary Leaderboard (1)'!M57</f>
        <v>Runner-up, Regional #3</v>
      </c>
      <c r="D57" s="223"/>
      <c r="E57" s="69">
        <f>'Summary Leaderboard (1)'!N57</f>
        <v>0</v>
      </c>
    </row>
    <row r="58" spans="1:5" ht="409.5">
      <c r="A58" s="121">
        <f>'Summary Leaderboard (1)'!K58</f>
        <v>1</v>
      </c>
      <c r="B58" s="171" t="str">
        <f>'Summary Leaderboard (1)'!L58</f>
        <v>Player 2</v>
      </c>
      <c r="C58" s="222" t="str">
        <f>'Summary Leaderboard (1)'!M58</f>
        <v>Runner-up, Regional #3</v>
      </c>
      <c r="D58" s="223"/>
      <c r="E58" s="69">
        <f>'Summary Leaderboard (1)'!N58</f>
        <v>0</v>
      </c>
    </row>
    <row r="59" spans="1:5" ht="409.5">
      <c r="A59" s="121">
        <f>'Summary Leaderboard (1)'!K59</f>
        <v>1</v>
      </c>
      <c r="B59" s="171" t="str">
        <f>'Summary Leaderboard (1)'!L59</f>
        <v>Player 3</v>
      </c>
      <c r="C59" s="222" t="str">
        <f>'Summary Leaderboard (1)'!M59</f>
        <v>Runner-up, Regional #3</v>
      </c>
      <c r="D59" s="223"/>
      <c r="E59" s="69">
        <f>'Summary Leaderboard (1)'!N59</f>
        <v>0</v>
      </c>
    </row>
    <row r="60" spans="1:5" ht="409.5">
      <c r="A60" s="121">
        <f>'Summary Leaderboard (1)'!K60</f>
        <v>1</v>
      </c>
      <c r="B60" s="171" t="str">
        <f>'Summary Leaderboard (1)'!L60</f>
        <v>Player 4</v>
      </c>
      <c r="C60" s="222" t="str">
        <f>'Summary Leaderboard (1)'!M60</f>
        <v>Runner-up, Regional #3</v>
      </c>
      <c r="D60" s="223"/>
      <c r="E60" s="69">
        <f>'Summary Leaderboard (1)'!N60</f>
        <v>0</v>
      </c>
    </row>
    <row r="61" spans="1:5" ht="409.5">
      <c r="A61" s="121">
        <f>'Summary Leaderboard (1)'!K61</f>
        <v>1</v>
      </c>
      <c r="B61" s="171" t="str">
        <f>'Summary Leaderboard (1)'!L61</f>
        <v>Player 5</v>
      </c>
      <c r="C61" s="222" t="str">
        <f>'Summary Leaderboard (1)'!M61</f>
        <v>Runner-up, Regional #3</v>
      </c>
      <c r="D61" s="223"/>
      <c r="E61" s="69">
        <f>'Summary Leaderboard (1)'!N61</f>
        <v>0</v>
      </c>
    </row>
    <row r="62" spans="1:5" ht="409.5">
      <c r="A62" s="121">
        <f>'Summary Leaderboard (1)'!K62</f>
        <v>1</v>
      </c>
      <c r="B62" s="171" t="str">
        <f>'Summary Leaderboard (1)'!L62</f>
        <v>Player 6</v>
      </c>
      <c r="C62" s="222" t="str">
        <f>'Summary Leaderboard (1)'!M62</f>
        <v>Runner-up, Regional #3</v>
      </c>
      <c r="D62" s="223"/>
      <c r="E62" s="69">
        <f>'Summary Leaderboard (1)'!N62</f>
        <v>0</v>
      </c>
    </row>
    <row r="63" spans="1:5" ht="409.5">
      <c r="A63" s="121">
        <f>'Summary Leaderboard (1)'!K63</f>
        <v>1</v>
      </c>
      <c r="B63" s="171" t="str">
        <f>'Summary Leaderboard (1)'!L63</f>
        <v>Player 1</v>
      </c>
      <c r="C63" s="222" t="str">
        <f>'Summary Leaderboard (1)'!M63</f>
        <v>Runner-up, Regional #4</v>
      </c>
      <c r="D63" s="223"/>
      <c r="E63" s="69">
        <f>'Summary Leaderboard (1)'!N63</f>
        <v>0</v>
      </c>
    </row>
    <row r="64" spans="1:5" ht="409.5">
      <c r="A64" s="121">
        <f>'Summary Leaderboard (1)'!K64</f>
        <v>1</v>
      </c>
      <c r="B64" s="171" t="str">
        <f>'Summary Leaderboard (1)'!L64</f>
        <v>Player 2</v>
      </c>
      <c r="C64" s="222" t="str">
        <f>'Summary Leaderboard (1)'!M64</f>
        <v>Runner-up, Regional #4</v>
      </c>
      <c r="D64" s="223"/>
      <c r="E64" s="69">
        <f>'Summary Leaderboard (1)'!N64</f>
        <v>0</v>
      </c>
    </row>
    <row r="65" spans="1:5" ht="409.5">
      <c r="A65" s="121">
        <f>'Summary Leaderboard (1)'!K65</f>
        <v>1</v>
      </c>
      <c r="B65" s="171" t="str">
        <f>'Summary Leaderboard (1)'!L65</f>
        <v>Player 3</v>
      </c>
      <c r="C65" s="222" t="str">
        <f>'Summary Leaderboard (1)'!M65</f>
        <v>Runner-up, Regional #4</v>
      </c>
      <c r="D65" s="223"/>
      <c r="E65" s="69">
        <f>'Summary Leaderboard (1)'!N65</f>
        <v>0</v>
      </c>
    </row>
    <row r="66" spans="1:5" ht="409.5">
      <c r="A66" s="121">
        <f>'Summary Leaderboard (1)'!K66</f>
        <v>1</v>
      </c>
      <c r="B66" s="171" t="str">
        <f>'Summary Leaderboard (1)'!L66</f>
        <v>Player 4</v>
      </c>
      <c r="C66" s="222" t="str">
        <f>'Summary Leaderboard (1)'!M66</f>
        <v>Runner-up, Regional #4</v>
      </c>
      <c r="D66" s="223"/>
      <c r="E66" s="69">
        <f>'Summary Leaderboard (1)'!N66</f>
        <v>0</v>
      </c>
    </row>
    <row r="67" spans="1:5" ht="409.5">
      <c r="A67" s="121">
        <f>'Summary Leaderboard (1)'!K67</f>
        <v>1</v>
      </c>
      <c r="B67" s="171" t="str">
        <f>'Summary Leaderboard (1)'!L67</f>
        <v>Player 5</v>
      </c>
      <c r="C67" s="222" t="str">
        <f>'Summary Leaderboard (1)'!M67</f>
        <v>Runner-up, Regional #4</v>
      </c>
      <c r="D67" s="223"/>
      <c r="E67" s="69">
        <f>'Summary Leaderboard (1)'!N67</f>
        <v>0</v>
      </c>
    </row>
    <row r="68" spans="1:5" ht="409.5">
      <c r="A68" s="121">
        <f>'Summary Leaderboard (1)'!K68</f>
        <v>1</v>
      </c>
      <c r="B68" s="171" t="str">
        <f>'Summary Leaderboard (1)'!L68</f>
        <v>Player 6</v>
      </c>
      <c r="C68" s="222" t="str">
        <f>'Summary Leaderboard (1)'!M68</f>
        <v>Runner-up, Regional #4</v>
      </c>
      <c r="D68" s="223"/>
      <c r="E68" s="69">
        <f>'Summary Leaderboard (1)'!N68</f>
        <v>0</v>
      </c>
    </row>
    <row r="69" spans="1:5" ht="409.5">
      <c r="A69" s="121">
        <f>'Summary Leaderboard (1)'!K69</f>
        <v>1</v>
      </c>
      <c r="B69" s="171" t="str">
        <f>'Summary Leaderboard (1)'!L69</f>
        <v>Player 1</v>
      </c>
      <c r="C69" s="222" t="str">
        <f>'Summary Leaderboard (1)'!M69</f>
        <v>Third Place, Regional #1</v>
      </c>
      <c r="D69" s="223"/>
      <c r="E69" s="69">
        <f>'Summary Leaderboard (1)'!N69</f>
        <v>0</v>
      </c>
    </row>
    <row r="70" spans="1:5" ht="409.5">
      <c r="A70" s="121">
        <f>'Summary Leaderboard (1)'!K70</f>
        <v>1</v>
      </c>
      <c r="B70" s="171" t="str">
        <f>'Summary Leaderboard (1)'!L70</f>
        <v>Player 2</v>
      </c>
      <c r="C70" s="222" t="str">
        <f>'Summary Leaderboard (1)'!M70</f>
        <v>Third Place, Regional #1</v>
      </c>
      <c r="D70" s="223"/>
      <c r="E70" s="69">
        <f>'Summary Leaderboard (1)'!N70</f>
        <v>0</v>
      </c>
    </row>
    <row r="71" spans="1:5" ht="409.5">
      <c r="A71" s="121">
        <f>'Summary Leaderboard (1)'!K71</f>
        <v>1</v>
      </c>
      <c r="B71" s="171" t="str">
        <f>'Summary Leaderboard (1)'!L71</f>
        <v>Player 3</v>
      </c>
      <c r="C71" s="222" t="str">
        <f>'Summary Leaderboard (1)'!M71</f>
        <v>Third Place, Regional #1</v>
      </c>
      <c r="D71" s="223"/>
      <c r="E71" s="69">
        <f>'Summary Leaderboard (1)'!N71</f>
        <v>0</v>
      </c>
    </row>
    <row r="72" spans="1:5" ht="409.5">
      <c r="A72" s="121">
        <f>'Summary Leaderboard (1)'!K72</f>
        <v>1</v>
      </c>
      <c r="B72" s="171" t="str">
        <f>'Summary Leaderboard (1)'!L72</f>
        <v>Player 4</v>
      </c>
      <c r="C72" s="222" t="str">
        <f>'Summary Leaderboard (1)'!M72</f>
        <v>Third Place, Regional #1</v>
      </c>
      <c r="D72" s="223"/>
      <c r="E72" s="69">
        <f>'Summary Leaderboard (1)'!N72</f>
        <v>0</v>
      </c>
    </row>
    <row r="73" spans="1:5" ht="409.5">
      <c r="A73" s="121">
        <f>'Summary Leaderboard (1)'!K73</f>
        <v>1</v>
      </c>
      <c r="B73" s="171" t="str">
        <f>'Summary Leaderboard (1)'!L73</f>
        <v>Player 5</v>
      </c>
      <c r="C73" s="222" t="str">
        <f>'Summary Leaderboard (1)'!M73</f>
        <v>Third Place, Regional #1</v>
      </c>
      <c r="D73" s="223"/>
      <c r="E73" s="69">
        <f>'Summary Leaderboard (1)'!N73</f>
        <v>0</v>
      </c>
    </row>
    <row r="74" spans="1:5" ht="409.5">
      <c r="A74" s="121">
        <f>'Summary Leaderboard (1)'!K74</f>
        <v>1</v>
      </c>
      <c r="B74" s="171" t="str">
        <f>'Summary Leaderboard (1)'!L74</f>
        <v>Player 6</v>
      </c>
      <c r="C74" s="222" t="str">
        <f>'Summary Leaderboard (1)'!M74</f>
        <v>Third Place, Regional #1</v>
      </c>
      <c r="D74" s="223"/>
      <c r="E74" s="69">
        <f>'Summary Leaderboard (1)'!N74</f>
        <v>0</v>
      </c>
    </row>
    <row r="75" spans="1:5" ht="409.5">
      <c r="A75" s="121">
        <f>'Summary Leaderboard (1)'!K75</f>
        <v>1</v>
      </c>
      <c r="B75" s="171" t="str">
        <f>'Summary Leaderboard (1)'!L75</f>
        <v>Player 1</v>
      </c>
      <c r="C75" s="222" t="str">
        <f>'Summary Leaderboard (1)'!M75</f>
        <v>Third Place, Regional #2</v>
      </c>
      <c r="D75" s="223"/>
      <c r="E75" s="69">
        <f>'Summary Leaderboard (1)'!N75</f>
        <v>0</v>
      </c>
    </row>
    <row r="76" spans="1:5" ht="409.5">
      <c r="A76" s="121">
        <f>'Summary Leaderboard (1)'!K76</f>
        <v>1</v>
      </c>
      <c r="B76" s="171" t="str">
        <f>'Summary Leaderboard (1)'!L76</f>
        <v>Player 2</v>
      </c>
      <c r="C76" s="222" t="str">
        <f>'Summary Leaderboard (1)'!M76</f>
        <v>Third Place, Regional #2</v>
      </c>
      <c r="D76" s="223"/>
      <c r="E76" s="69">
        <f>'Summary Leaderboard (1)'!N76</f>
        <v>0</v>
      </c>
    </row>
    <row r="77" spans="1:5" ht="409.5">
      <c r="A77" s="121">
        <f>'Summary Leaderboard (1)'!K77</f>
        <v>1</v>
      </c>
      <c r="B77" s="171" t="str">
        <f>'Summary Leaderboard (1)'!L77</f>
        <v>Player 3</v>
      </c>
      <c r="C77" s="222" t="str">
        <f>'Summary Leaderboard (1)'!M77</f>
        <v>Third Place, Regional #2</v>
      </c>
      <c r="D77" s="223"/>
      <c r="E77" s="69">
        <f>'Summary Leaderboard (1)'!N77</f>
        <v>0</v>
      </c>
    </row>
    <row r="78" spans="1:5" ht="409.5">
      <c r="A78" s="121">
        <f>'Summary Leaderboard (1)'!K78</f>
        <v>1</v>
      </c>
      <c r="B78" s="171" t="str">
        <f>'Summary Leaderboard (1)'!L78</f>
        <v>Player 4</v>
      </c>
      <c r="C78" s="222" t="str">
        <f>'Summary Leaderboard (1)'!M78</f>
        <v>Third Place, Regional #2</v>
      </c>
      <c r="D78" s="223"/>
      <c r="E78" s="69">
        <f>'Summary Leaderboard (1)'!N78</f>
        <v>0</v>
      </c>
    </row>
    <row r="79" spans="1:5" ht="409.5">
      <c r="A79" s="121">
        <f>'Summary Leaderboard (1)'!K79</f>
        <v>1</v>
      </c>
      <c r="B79" s="171" t="str">
        <f>'Summary Leaderboard (1)'!L79</f>
        <v>Player 5</v>
      </c>
      <c r="C79" s="222" t="str">
        <f>'Summary Leaderboard (1)'!M79</f>
        <v>Third Place, Regional #2</v>
      </c>
      <c r="D79" s="223"/>
      <c r="E79" s="69">
        <f>'Summary Leaderboard (1)'!N79</f>
        <v>0</v>
      </c>
    </row>
    <row r="80" spans="1:5" ht="409.5">
      <c r="A80" s="121">
        <f>'Summary Leaderboard (1)'!K80</f>
        <v>1</v>
      </c>
      <c r="B80" s="171" t="str">
        <f>'Summary Leaderboard (1)'!L80</f>
        <v>Player 6</v>
      </c>
      <c r="C80" s="222" t="str">
        <f>'Summary Leaderboard (1)'!M80</f>
        <v>Third Place, Regional #2</v>
      </c>
      <c r="D80" s="223"/>
      <c r="E80" s="69">
        <f>'Summary Leaderboard (1)'!N80</f>
        <v>0</v>
      </c>
    </row>
    <row r="81" spans="1:5" ht="409.5">
      <c r="A81" s="121">
        <f>'Summary Leaderboard (1)'!K81</f>
        <v>1</v>
      </c>
      <c r="B81" s="171" t="str">
        <f>'Summary Leaderboard (1)'!L81</f>
        <v>Player 1</v>
      </c>
      <c r="C81" s="222" t="str">
        <f>'Summary Leaderboard (1)'!M81</f>
        <v>Third Place, Regional #3</v>
      </c>
      <c r="D81" s="223"/>
      <c r="E81" s="69">
        <f>'Summary Leaderboard (1)'!N81</f>
        <v>0</v>
      </c>
    </row>
    <row r="82" spans="1:5" ht="409.5">
      <c r="A82" s="121">
        <f>'Summary Leaderboard (1)'!K82</f>
        <v>1</v>
      </c>
      <c r="B82" s="171" t="str">
        <f>'Summary Leaderboard (1)'!L82</f>
        <v>Player 2</v>
      </c>
      <c r="C82" s="222" t="str">
        <f>'Summary Leaderboard (1)'!M82</f>
        <v>Third Place, Regional #3</v>
      </c>
      <c r="D82" s="223"/>
      <c r="E82" s="69">
        <f>'Summary Leaderboard (1)'!N82</f>
        <v>0</v>
      </c>
    </row>
    <row r="83" spans="1:5" ht="409.5">
      <c r="A83" s="121">
        <f>'Summary Leaderboard (1)'!K83</f>
        <v>1</v>
      </c>
      <c r="B83" s="171" t="str">
        <f>'Summary Leaderboard (1)'!L83</f>
        <v>Player 3</v>
      </c>
      <c r="C83" s="222" t="str">
        <f>'Summary Leaderboard (1)'!M83</f>
        <v>Third Place, Regional #3</v>
      </c>
      <c r="D83" s="223"/>
      <c r="E83" s="69">
        <f>'Summary Leaderboard (1)'!N83</f>
        <v>0</v>
      </c>
    </row>
    <row r="84" spans="1:5" ht="409.5">
      <c r="A84" s="121">
        <f>'Summary Leaderboard (1)'!K84</f>
        <v>1</v>
      </c>
      <c r="B84" s="171" t="str">
        <f>'Summary Leaderboard (1)'!L84</f>
        <v>Player 4</v>
      </c>
      <c r="C84" s="222" t="str">
        <f>'Summary Leaderboard (1)'!M84</f>
        <v>Third Place, Regional #3</v>
      </c>
      <c r="D84" s="223"/>
      <c r="E84" s="69">
        <f>'Summary Leaderboard (1)'!N84</f>
        <v>0</v>
      </c>
    </row>
    <row r="85" spans="1:5" ht="409.5">
      <c r="A85" s="121">
        <f>'Summary Leaderboard (1)'!K85</f>
        <v>1</v>
      </c>
      <c r="B85" s="171" t="str">
        <f>'Summary Leaderboard (1)'!L85</f>
        <v>Player 5</v>
      </c>
      <c r="C85" s="222" t="str">
        <f>'Summary Leaderboard (1)'!M85</f>
        <v>Third Place, Regional #3</v>
      </c>
      <c r="D85" s="223"/>
      <c r="E85" s="69">
        <f>'Summary Leaderboard (1)'!N85</f>
        <v>0</v>
      </c>
    </row>
    <row r="86" spans="1:5" ht="409.5">
      <c r="A86" s="121">
        <f>'Summary Leaderboard (1)'!K86</f>
        <v>1</v>
      </c>
      <c r="B86" s="171" t="str">
        <f>'Summary Leaderboard (1)'!L86</f>
        <v>Player 6</v>
      </c>
      <c r="C86" s="222" t="str">
        <f>'Summary Leaderboard (1)'!M86</f>
        <v>Third Place, Regional #3</v>
      </c>
      <c r="D86" s="223"/>
      <c r="E86" s="69">
        <f>'Summary Leaderboard (1)'!N86</f>
        <v>0</v>
      </c>
    </row>
    <row r="87" spans="1:5" ht="409.5">
      <c r="A87" s="121">
        <f>'Summary Leaderboard (1)'!K87</f>
        <v>1</v>
      </c>
      <c r="B87" s="171" t="str">
        <f>'Summary Leaderboard (1)'!L87</f>
        <v>Player 1</v>
      </c>
      <c r="C87" s="222" t="str">
        <f>'Summary Leaderboard (1)'!M87</f>
        <v>Third Place, Regional #4</v>
      </c>
      <c r="D87" s="223"/>
      <c r="E87" s="69">
        <f>'Summary Leaderboard (1)'!N87</f>
        <v>0</v>
      </c>
    </row>
    <row r="88" spans="1:5" ht="409.5">
      <c r="A88" s="121">
        <f>'Summary Leaderboard (1)'!K88</f>
        <v>1</v>
      </c>
      <c r="B88" s="171" t="str">
        <f>'Summary Leaderboard (1)'!L88</f>
        <v>Player 2</v>
      </c>
      <c r="C88" s="222" t="str">
        <f>'Summary Leaderboard (1)'!M88</f>
        <v>Third Place, Regional #4</v>
      </c>
      <c r="D88" s="223"/>
      <c r="E88" s="69">
        <f>'Summary Leaderboard (1)'!N88</f>
        <v>0</v>
      </c>
    </row>
    <row r="89" spans="1:5" ht="409.5">
      <c r="A89" s="121">
        <f>'Summary Leaderboard (1)'!K89</f>
        <v>1</v>
      </c>
      <c r="B89" s="171" t="str">
        <f>'Summary Leaderboard (1)'!L89</f>
        <v>Player 3</v>
      </c>
      <c r="C89" s="222" t="str">
        <f>'Summary Leaderboard (1)'!M89</f>
        <v>Third Place, Regional #4</v>
      </c>
      <c r="D89" s="223"/>
      <c r="E89" s="69">
        <f>'Summary Leaderboard (1)'!N89</f>
        <v>0</v>
      </c>
    </row>
    <row r="90" spans="1:5" ht="409.5">
      <c r="A90" s="121">
        <f>'Summary Leaderboard (1)'!K90</f>
        <v>1</v>
      </c>
      <c r="B90" s="171" t="str">
        <f>'Summary Leaderboard (1)'!L90</f>
        <v>Player 4</v>
      </c>
      <c r="C90" s="222" t="str">
        <f>'Summary Leaderboard (1)'!M90</f>
        <v>Third Place, Regional #4</v>
      </c>
      <c r="D90" s="223"/>
      <c r="E90" s="69">
        <f>'Summary Leaderboard (1)'!N90</f>
        <v>0</v>
      </c>
    </row>
    <row r="91" spans="1:5" ht="409.5">
      <c r="A91" s="121">
        <f>'Summary Leaderboard (1)'!K91</f>
        <v>1</v>
      </c>
      <c r="B91" s="171" t="str">
        <f>'Summary Leaderboard (1)'!L91</f>
        <v>Player 5</v>
      </c>
      <c r="C91" s="222" t="str">
        <f>'Summary Leaderboard (1)'!M91</f>
        <v>Third Place, Regional #4</v>
      </c>
      <c r="D91" s="223"/>
      <c r="E91" s="69">
        <f>'Summary Leaderboard (1)'!N91</f>
        <v>0</v>
      </c>
    </row>
    <row r="92" spans="1:5" ht="409.5">
      <c r="A92" s="121">
        <f>'Summary Leaderboard (1)'!K92</f>
        <v>1</v>
      </c>
      <c r="B92" s="171" t="str">
        <f>'Summary Leaderboard (1)'!L92</f>
        <v>Player 6</v>
      </c>
      <c r="C92" s="222" t="str">
        <f>'Summary Leaderboard (1)'!M92</f>
        <v>Third Place, Regional #4</v>
      </c>
      <c r="D92" s="223"/>
      <c r="E92" s="69">
        <f>'Summary Leaderboard (1)'!N92</f>
        <v>0</v>
      </c>
    </row>
    <row r="93" spans="1:5" ht="409.5">
      <c r="A93" s="121">
        <f>'Summary Leaderboard (1)'!K93</f>
        <v>1</v>
      </c>
      <c r="B93" s="171" t="str">
        <f>'Summary Leaderboard (1)'!L93</f>
        <v>Individual #1</v>
      </c>
      <c r="C93" s="222" t="str">
        <f>'Summary Leaderboard (1)'!M93</f>
        <v>Individual School #1</v>
      </c>
      <c r="D93" s="223"/>
      <c r="E93" s="69">
        <f>'Summary Leaderboard (1)'!N93</f>
        <v>0</v>
      </c>
    </row>
    <row r="94" spans="1:5" ht="409.5">
      <c r="A94" s="121">
        <f>'Summary Leaderboard (1)'!K94</f>
        <v>1</v>
      </c>
      <c r="B94" s="171" t="str">
        <f>'Summary Leaderboard (1)'!L94</f>
        <v>Individual #2</v>
      </c>
      <c r="C94" s="222" t="str">
        <f>'Summary Leaderboard (1)'!M94</f>
        <v>Individual School #2</v>
      </c>
      <c r="D94" s="223"/>
      <c r="E94" s="69">
        <f>'Summary Leaderboard (1)'!N94</f>
        <v>0</v>
      </c>
    </row>
    <row r="95" spans="1:5" ht="409.5">
      <c r="A95" s="121">
        <f>'Summary Leaderboard (1)'!K95</f>
        <v>1</v>
      </c>
      <c r="B95" s="171" t="str">
        <f>'Summary Leaderboard (1)'!L95</f>
        <v>Individual #3</v>
      </c>
      <c r="C95" s="222" t="str">
        <f>'Summary Leaderboard (1)'!M95</f>
        <v>Individual School #3</v>
      </c>
      <c r="D95" s="223"/>
      <c r="E95" s="69">
        <f>'Summary Leaderboard (1)'!N95</f>
        <v>0</v>
      </c>
    </row>
    <row r="96" spans="1:5" ht="409.5">
      <c r="A96" s="121">
        <f>'Summary Leaderboard (1)'!K96</f>
        <v>1</v>
      </c>
      <c r="B96" s="171" t="str">
        <f>'Summary Leaderboard (1)'!L96</f>
        <v>Individual #4</v>
      </c>
      <c r="C96" s="222" t="str">
        <f>'Summary Leaderboard (1)'!M96</f>
        <v>Individual School #4</v>
      </c>
      <c r="D96" s="223"/>
      <c r="E96" s="69">
        <f>'Summary Leaderboard (1)'!N96</f>
        <v>0</v>
      </c>
    </row>
    <row r="97" spans="1:5" ht="409.5">
      <c r="A97" s="121">
        <f>'Summary Leaderboard (1)'!K97</f>
        <v>1</v>
      </c>
      <c r="B97" s="171" t="str">
        <f>'Summary Leaderboard (1)'!L97</f>
        <v>Individual #5</v>
      </c>
      <c r="C97" s="222" t="str">
        <f>'Summary Leaderboard (1)'!M97</f>
        <v>Individual School #5</v>
      </c>
      <c r="D97" s="223"/>
      <c r="E97" s="69">
        <f>'Summary Leaderboard (1)'!N97</f>
        <v>0</v>
      </c>
    </row>
    <row r="98" spans="1:5" ht="409.5">
      <c r="A98" s="121">
        <f>'Summary Leaderboard (1)'!K98</f>
        <v>1</v>
      </c>
      <c r="B98" s="171" t="str">
        <f>'Summary Leaderboard (1)'!L98</f>
        <v>Individual #6</v>
      </c>
      <c r="C98" s="222" t="str">
        <f>'Summary Leaderboard (1)'!M98</f>
        <v>Individual School #6</v>
      </c>
      <c r="D98" s="223"/>
      <c r="E98" s="69">
        <f>'Summary Leaderboard (1)'!N98</f>
        <v>0</v>
      </c>
    </row>
    <row r="99" spans="1:5" ht="409.5">
      <c r="A99" s="121">
        <f>'Summary Leaderboard (1)'!K99</f>
        <v>1</v>
      </c>
      <c r="B99" s="171" t="str">
        <f>'Summary Leaderboard (1)'!L99</f>
        <v>Individual #7</v>
      </c>
      <c r="C99" s="222" t="str">
        <f>'Summary Leaderboard (1)'!M99</f>
        <v>Individual School #7</v>
      </c>
      <c r="D99" s="223"/>
      <c r="E99" s="69">
        <f>'Summary Leaderboard (1)'!N99</f>
        <v>0</v>
      </c>
    </row>
    <row r="100" spans="1:5" ht="409.5">
      <c r="A100" s="121">
        <f>'Summary Leaderboard (1)'!K100</f>
        <v>1</v>
      </c>
      <c r="B100" s="171" t="str">
        <f>'Summary Leaderboard (1)'!L100</f>
        <v>Individual #8</v>
      </c>
      <c r="C100" s="222" t="str">
        <f>'Summary Leaderboard (1)'!M100</f>
        <v>Individual School #8</v>
      </c>
      <c r="D100" s="223"/>
      <c r="E100" s="69">
        <f>'Summary Leaderboard (1)'!N100</f>
        <v>0</v>
      </c>
    </row>
    <row r="101" spans="1:5" ht="409.5">
      <c r="A101" s="121">
        <f>'Summary Leaderboard (1)'!K101</f>
        <v>1</v>
      </c>
      <c r="B101" s="171" t="str">
        <f>'Summary Leaderboard (1)'!L101</f>
        <v>Individual #9</v>
      </c>
      <c r="C101" s="222" t="str">
        <f>'Summary Leaderboard (1)'!M101</f>
        <v>Individual School #9</v>
      </c>
      <c r="D101" s="223"/>
      <c r="E101" s="69">
        <f>'Summary Leaderboard (1)'!N101</f>
        <v>0</v>
      </c>
    </row>
    <row r="102" spans="1:5" ht="409.5">
      <c r="A102" s="121">
        <f>'Summary Leaderboard (1)'!K102</f>
        <v>1</v>
      </c>
      <c r="B102" s="171" t="str">
        <f>'Summary Leaderboard (1)'!L102</f>
        <v>Individual #10</v>
      </c>
      <c r="C102" s="222" t="str">
        <f>'Summary Leaderboard (1)'!M102</f>
        <v>Individual School #10</v>
      </c>
      <c r="D102" s="223"/>
      <c r="E102" s="69">
        <f>'Summary Leaderboard (1)'!N102</f>
        <v>0</v>
      </c>
    </row>
    <row r="103" spans="1:5" ht="409.5">
      <c r="A103" s="121">
        <f>'Summary Leaderboard (1)'!K103</f>
        <v>1</v>
      </c>
      <c r="B103" s="171" t="str">
        <f>'Summary Leaderboard (1)'!L103</f>
        <v>Individual #11</v>
      </c>
      <c r="C103" s="222" t="str">
        <f>'Summary Leaderboard (1)'!M103</f>
        <v>Individual School #11</v>
      </c>
      <c r="D103" s="223"/>
      <c r="E103" s="69">
        <f>'Summary Leaderboard (1)'!N103</f>
        <v>0</v>
      </c>
    </row>
    <row r="104" spans="1:5" ht="409.5">
      <c r="A104" s="121">
        <f>'Summary Leaderboard (1)'!K104</f>
        <v>1</v>
      </c>
      <c r="B104" s="171" t="str">
        <f>'Summary Leaderboard (1)'!L104</f>
        <v>Individual #12</v>
      </c>
      <c r="C104" s="213" t="str">
        <f>'Summary Leaderboard (1)'!M104</f>
        <v>Individual School #12</v>
      </c>
      <c r="D104" s="213"/>
      <c r="E104" s="69">
        <f>'Summary Leaderboard (1)'!N104</f>
        <v>0</v>
      </c>
    </row>
    <row r="105" spans="1:5" ht="409.5">
      <c r="A105" s="191">
        <f>'Summary Leaderboard (1)'!K105</f>
        <v>1</v>
      </c>
      <c r="B105" s="193" t="str">
        <f>'Summary Leaderboard (1)'!L105</f>
        <v>Individual #13</v>
      </c>
      <c r="C105" s="213" t="str">
        <f>'Summary Leaderboard (1)'!M105</f>
        <v>Individual School #13</v>
      </c>
      <c r="D105" s="213"/>
      <c r="E105" s="192">
        <f>'Summary Leaderboard (1)'!N105</f>
        <v>0</v>
      </c>
    </row>
    <row r="106" spans="1:5" ht="409.5">
      <c r="A106" s="191">
        <f>'Summary Leaderboard (1)'!K106</f>
        <v>1</v>
      </c>
      <c r="B106" s="193" t="str">
        <f>'Summary Leaderboard (1)'!L106</f>
        <v>Individual #14</v>
      </c>
      <c r="C106" s="213" t="str">
        <f>'Summary Leaderboard (1)'!M106</f>
        <v>Individual School #14</v>
      </c>
      <c r="D106" s="213"/>
      <c r="E106" s="192">
        <f>'Summary Leaderboard (1)'!N106</f>
        <v>0</v>
      </c>
    </row>
    <row r="107" spans="1:5" ht="409.5">
      <c r="A107" s="191">
        <f>'Summary Leaderboard (1)'!K107</f>
        <v>1</v>
      </c>
      <c r="B107" s="193" t="str">
        <f>'Summary Leaderboard (1)'!L107</f>
        <v>Individual #15</v>
      </c>
      <c r="C107" s="213" t="str">
        <f>'Summary Leaderboard (1)'!M107</f>
        <v>Individual School #15</v>
      </c>
      <c r="D107" s="213"/>
      <c r="E107" s="192">
        <f>'Summary Leaderboard (1)'!N107</f>
        <v>0</v>
      </c>
    </row>
    <row r="108" spans="1:5" ht="409.5">
      <c r="A108" s="191">
        <f>'Summary Leaderboard (1)'!K108</f>
        <v>1</v>
      </c>
      <c r="B108" s="193" t="str">
        <f>'Summary Leaderboard (1)'!L108</f>
        <v>Individual #16</v>
      </c>
      <c r="C108" s="213" t="str">
        <f>'Summary Leaderboard (1)'!M108</f>
        <v>Individual School #16</v>
      </c>
      <c r="D108" s="213"/>
      <c r="E108" s="192">
        <f>'Summary Leaderboard (1)'!N108</f>
        <v>0</v>
      </c>
    </row>
    <row r="109" spans="1:5" ht="409.5">
      <c r="A109" s="191">
        <f>'Summary Leaderboard (1)'!K109</f>
        <v>1</v>
      </c>
      <c r="B109" s="193" t="str">
        <f>'Summary Leaderboard (1)'!L109</f>
        <v>Individual #17</v>
      </c>
      <c r="C109" s="213" t="str">
        <f>'Summary Leaderboard (1)'!M109</f>
        <v>Individual School #17</v>
      </c>
      <c r="D109" s="213"/>
      <c r="E109" s="192">
        <f>'Summary Leaderboard (1)'!N109</f>
        <v>0</v>
      </c>
    </row>
    <row r="110" spans="1:5" ht="409.5">
      <c r="A110" s="191">
        <f>'Summary Leaderboard (1)'!K110</f>
        <v>1</v>
      </c>
      <c r="B110" s="193" t="str">
        <f>'Summary Leaderboard (1)'!L110</f>
        <v>Individual #18</v>
      </c>
      <c r="C110" s="213" t="str">
        <f>'Summary Leaderboard (1)'!M110</f>
        <v>Individual School #18</v>
      </c>
      <c r="D110" s="213"/>
      <c r="E110" s="192">
        <f>'Summary Leaderboard (1)'!N110</f>
        <v>0</v>
      </c>
    </row>
    <row r="111" spans="1:5" ht="409.5">
      <c r="A111" s="191">
        <f>'Summary Leaderboard (1)'!K111</f>
        <v>1</v>
      </c>
      <c r="B111" s="193" t="str">
        <f>'Summary Leaderboard (1)'!L111</f>
        <v>Individual #19</v>
      </c>
      <c r="C111" s="213" t="str">
        <f>'Summary Leaderboard (1)'!M111</f>
        <v>Individual School #19</v>
      </c>
      <c r="D111" s="213"/>
      <c r="E111" s="192">
        <f>'Summary Leaderboard (1)'!N111</f>
        <v>0</v>
      </c>
    </row>
    <row r="112" spans="1:5" ht="409.5">
      <c r="A112" s="191">
        <f>'Summary Leaderboard (1)'!K112</f>
        <v>1</v>
      </c>
      <c r="B112" s="193" t="str">
        <f>'Summary Leaderboard (1)'!L112</f>
        <v>Individual #20</v>
      </c>
      <c r="C112" s="213" t="str">
        <f>'Summary Leaderboard (1)'!M112</f>
        <v>Individual School #20</v>
      </c>
      <c r="D112" s="213"/>
      <c r="E112" s="192">
        <f>'Summary Leaderboard (1)'!N112</f>
        <v>0</v>
      </c>
    </row>
    <row r="113" spans="1:5" ht="409.5">
      <c r="A113" s="191">
        <f>'Summary Leaderboard (1)'!K113</f>
        <v>1</v>
      </c>
      <c r="B113" s="193" t="str">
        <f>'Summary Leaderboard (1)'!L113</f>
        <v>Individual #21</v>
      </c>
      <c r="C113" s="213" t="str">
        <f>'Summary Leaderboard (1)'!M113</f>
        <v>Individual School #21</v>
      </c>
      <c r="D113" s="213"/>
      <c r="E113" s="192">
        <f>'Summary Leaderboard (1)'!N113</f>
        <v>0</v>
      </c>
    </row>
    <row r="114" spans="1:5" ht="409.5">
      <c r="A114" s="191">
        <f>'Summary Leaderboard (1)'!K114</f>
        <v>1</v>
      </c>
      <c r="B114" s="193" t="str">
        <f>'Summary Leaderboard (1)'!L114</f>
        <v>Individual #22</v>
      </c>
      <c r="C114" s="213" t="str">
        <f>'Summary Leaderboard (1)'!M114</f>
        <v>Individual School #22</v>
      </c>
      <c r="D114" s="213"/>
      <c r="E114" s="192">
        <f>'Summary Leaderboard (1)'!N114</f>
        <v>0</v>
      </c>
    </row>
    <row r="115" spans="1:5" ht="409.5">
      <c r="A115" s="191">
        <f>'Summary Leaderboard (1)'!K115</f>
        <v>1</v>
      </c>
      <c r="B115" s="193" t="str">
        <f>'Summary Leaderboard (1)'!L115</f>
        <v>Individual #23</v>
      </c>
      <c r="C115" s="213" t="str">
        <f>'Summary Leaderboard (1)'!M115</f>
        <v>Individual School #23</v>
      </c>
      <c r="D115" s="213"/>
      <c r="E115" s="192">
        <f>'Summary Leaderboard (1)'!N115</f>
        <v>0</v>
      </c>
    </row>
    <row r="116" spans="1:5" ht="409.5">
      <c r="A116" s="191">
        <f>'Summary Leaderboard (1)'!K116</f>
        <v>1</v>
      </c>
      <c r="B116" s="193" t="str">
        <f>'Summary Leaderboard (1)'!L116</f>
        <v>Individual #24</v>
      </c>
      <c r="C116" s="213" t="str">
        <f>'Summary Leaderboard (1)'!M116</f>
        <v>Individual School #24</v>
      </c>
      <c r="D116" s="213"/>
      <c r="E116" s="192">
        <f>'Summary Leaderboard (1)'!N116</f>
        <v>0</v>
      </c>
    </row>
    <row r="117" spans="1:5" ht="409.5">
      <c r="A117" s="191">
        <f>'Summary Leaderboard (1)'!K117</f>
        <v>1</v>
      </c>
      <c r="B117" s="193" t="str">
        <f>'Summary Leaderboard (1)'!L117</f>
        <v>Individual #25</v>
      </c>
      <c r="C117" s="213" t="str">
        <f>'Summary Leaderboard (1)'!M117</f>
        <v>Individual School #25</v>
      </c>
      <c r="D117" s="213"/>
      <c r="E117" s="192">
        <f>'Summary Leaderboard (1)'!N117</f>
        <v>0</v>
      </c>
    </row>
    <row r="118" spans="1:5" ht="409.5">
      <c r="A118" s="191">
        <f>'Summary Leaderboard (1)'!K118</f>
        <v>1</v>
      </c>
      <c r="B118" s="193" t="str">
        <f>'Summary Leaderboard (1)'!L118</f>
        <v>Individual #26</v>
      </c>
      <c r="C118" s="213" t="str">
        <f>'Summary Leaderboard (1)'!M118</f>
        <v>Individual School #26</v>
      </c>
      <c r="D118" s="213"/>
      <c r="E118" s="192">
        <f>'Summary Leaderboard (1)'!N118</f>
        <v>0</v>
      </c>
    </row>
    <row r="119" spans="1:5" ht="409.5">
      <c r="A119" s="191">
        <f>'Summary Leaderboard (1)'!K119</f>
        <v>1</v>
      </c>
      <c r="B119" s="193" t="str">
        <f>'Summary Leaderboard (1)'!L119</f>
        <v>Individual #27</v>
      </c>
      <c r="C119" s="213" t="str">
        <f>'Summary Leaderboard (1)'!M119</f>
        <v>Individual School #27</v>
      </c>
      <c r="D119" s="213"/>
      <c r="E119" s="192">
        <f>'Summary Leaderboard (1)'!N119</f>
        <v>0</v>
      </c>
    </row>
    <row r="120" spans="1:5" ht="409.5">
      <c r="A120" s="191">
        <f>'Summary Leaderboard (1)'!K120</f>
        <v>1</v>
      </c>
      <c r="B120" s="193" t="str">
        <f>'Summary Leaderboard (1)'!L120</f>
        <v>Individual #28</v>
      </c>
      <c r="C120" s="213" t="str">
        <f>'Summary Leaderboard (1)'!M120</f>
        <v>Individual School #28</v>
      </c>
      <c r="D120" s="213"/>
      <c r="E120" s="192">
        <f>'Summary Leaderboard (1)'!N120</f>
        <v>0</v>
      </c>
    </row>
    <row r="121" spans="1:5" ht="409.5">
      <c r="A121" s="191">
        <f>'Summary Leaderboard (1)'!K121</f>
        <v>1</v>
      </c>
      <c r="B121" s="193" t="str">
        <f>'Summary Leaderboard (1)'!L121</f>
        <v>Individual #29</v>
      </c>
      <c r="C121" s="213" t="str">
        <f>'Summary Leaderboard (1)'!M121</f>
        <v>Individual School #29</v>
      </c>
      <c r="D121" s="213"/>
      <c r="E121" s="192">
        <f>'Summary Leaderboard (1)'!N121</f>
        <v>0</v>
      </c>
    </row>
    <row r="122" spans="1:5" ht="409.5">
      <c r="A122" s="191">
        <f>'Summary Leaderboard (1)'!K122</f>
        <v>1</v>
      </c>
      <c r="B122" s="193" t="str">
        <f>'Summary Leaderboard (1)'!L122</f>
        <v>Individual #30</v>
      </c>
      <c r="C122" s="213" t="str">
        <f>'Summary Leaderboard (1)'!M122</f>
        <v>Individual School #30</v>
      </c>
      <c r="D122" s="213"/>
      <c r="E122" s="192">
        <f>'Summary Leaderboard (1)'!N122</f>
        <v>0</v>
      </c>
    </row>
    <row r="123" spans="1:5" ht="409.5">
      <c r="A123" s="191">
        <f>'Summary Leaderboard (1)'!K123</f>
        <v>1</v>
      </c>
      <c r="B123" s="193" t="str">
        <f>'Summary Leaderboard (1)'!L123</f>
        <v>Individual #31</v>
      </c>
      <c r="C123" s="213" t="str">
        <f>'Summary Leaderboard (1)'!M123</f>
        <v>Individual School #31</v>
      </c>
      <c r="D123" s="213"/>
      <c r="E123" s="192">
        <f>'Summary Leaderboard (1)'!N123</f>
        <v>0</v>
      </c>
    </row>
    <row r="124" spans="1:5" ht="409.5">
      <c r="A124" s="191">
        <f>'Summary Leaderboard (1)'!K124</f>
        <v>1</v>
      </c>
      <c r="B124" s="193" t="str">
        <f>'Summary Leaderboard (1)'!L124</f>
        <v>Individual #32</v>
      </c>
      <c r="C124" s="213" t="str">
        <f>'Summary Leaderboard (1)'!M124</f>
        <v>Individual School #32</v>
      </c>
      <c r="D124" s="213"/>
      <c r="E124" s="192">
        <f>'Summary Leaderboard (1)'!N124</f>
        <v>0</v>
      </c>
    </row>
    <row r="125" spans="1:5" ht="409.5">
      <c r="A125" s="191">
        <f>'Summary Leaderboard (1)'!K125</f>
        <v>1</v>
      </c>
      <c r="B125" s="193" t="str">
        <f>'Summary Leaderboard (1)'!L125</f>
        <v>Individual #33</v>
      </c>
      <c r="C125" s="213" t="str">
        <f>'Summary Leaderboard (1)'!M125</f>
        <v>Individual School #33</v>
      </c>
      <c r="D125" s="213"/>
      <c r="E125" s="192">
        <f>'Summary Leaderboard (1)'!N125</f>
        <v>0</v>
      </c>
    </row>
    <row r="126" spans="1:5" ht="409.5">
      <c r="A126" s="191">
        <f>'Summary Leaderboard (1)'!K126</f>
        <v>1</v>
      </c>
      <c r="B126" s="193" t="str">
        <f>'Summary Leaderboard (1)'!L126</f>
        <v>Individual #34</v>
      </c>
      <c r="C126" s="213" t="str">
        <f>'Summary Leaderboard (1)'!M126</f>
        <v>Individual School #34</v>
      </c>
      <c r="D126" s="213"/>
      <c r="E126" s="192">
        <f>'Summary Leaderboard (1)'!N126</f>
        <v>0</v>
      </c>
    </row>
    <row r="127" spans="1:5" ht="409.5">
      <c r="A127" s="191">
        <f>'Summary Leaderboard (1)'!K127</f>
        <v>1</v>
      </c>
      <c r="B127" s="193" t="str">
        <f>'Summary Leaderboard (1)'!L127</f>
        <v>Individual #35</v>
      </c>
      <c r="C127" s="213" t="str">
        <f>'Summary Leaderboard (1)'!M127</f>
        <v>Individual School #35</v>
      </c>
      <c r="D127" s="213"/>
      <c r="E127" s="192">
        <f>'Summary Leaderboard (1)'!N127</f>
        <v>0</v>
      </c>
    </row>
    <row r="128" spans="1:5" ht="409.5">
      <c r="A128" s="191">
        <f>'Summary Leaderboard (1)'!K128</f>
        <v>1</v>
      </c>
      <c r="B128" s="193" t="str">
        <f>'Summary Leaderboard (1)'!L128</f>
        <v>Individual #36</v>
      </c>
      <c r="C128" s="213" t="str">
        <f>'Summary Leaderboard (1)'!M128</f>
        <v>Individual School #36</v>
      </c>
      <c r="D128" s="213"/>
      <c r="E128" s="192">
        <f>'Summary Leaderboard (1)'!N128</f>
        <v>0</v>
      </c>
    </row>
    <row r="129" spans="1:5" ht="409.5">
      <c r="A129" s="191">
        <f>'Summary Leaderboard (1)'!K129</f>
        <v>1</v>
      </c>
      <c r="B129" s="193" t="str">
        <f>'Summary Leaderboard (1)'!L129</f>
        <v>Individual #37</v>
      </c>
      <c r="C129" s="213" t="str">
        <f>'Summary Leaderboard (1)'!M129</f>
        <v>Individual School #37</v>
      </c>
      <c r="D129" s="213"/>
      <c r="E129" s="192">
        <f>'Summary Leaderboard (1)'!N129</f>
        <v>0</v>
      </c>
    </row>
    <row r="130" spans="1:5" ht="409.5">
      <c r="A130" s="191">
        <f>'Summary Leaderboard (1)'!K130</f>
        <v>1</v>
      </c>
      <c r="B130" s="193" t="str">
        <f>'Summary Leaderboard (1)'!L130</f>
        <v>Individual #38</v>
      </c>
      <c r="C130" s="213" t="str">
        <f>'Summary Leaderboard (1)'!M130</f>
        <v>Individual School #38</v>
      </c>
      <c r="D130" s="213"/>
      <c r="E130" s="192">
        <f>'Summary Leaderboard (1)'!N130</f>
        <v>0</v>
      </c>
    </row>
    <row r="131" spans="1:5" ht="409.5">
      <c r="A131" s="191">
        <f>'Summary Leaderboard (1)'!K131</f>
        <v>1</v>
      </c>
      <c r="B131" s="193" t="str">
        <f>'Summary Leaderboard (1)'!L131</f>
        <v>Individual #39</v>
      </c>
      <c r="C131" s="213" t="str">
        <f>'Summary Leaderboard (1)'!M131</f>
        <v>Individual School #39</v>
      </c>
      <c r="D131" s="213"/>
      <c r="E131" s="192">
        <f>'Summary Leaderboard (1)'!N131</f>
        <v>0</v>
      </c>
    </row>
    <row r="132" spans="1:5" ht="13.5" thickBot="1">
      <c r="A132" s="185">
        <f>'Summary Leaderboard (1)'!K132</f>
        <v>1</v>
      </c>
      <c r="B132" s="194" t="str">
        <f>'Summary Leaderboard (1)'!L132</f>
        <v>Individual #40</v>
      </c>
      <c r="C132" s="214" t="str">
        <f>'Summary Leaderboard (1)'!M132</f>
        <v>Individual School #40</v>
      </c>
      <c r="D132" s="214"/>
      <c r="E132" s="186">
        <f>'Summary Leaderboard (1)'!N132</f>
        <v>0</v>
      </c>
    </row>
    <row r="133" ht="13.5" thickTop="1"/>
  </sheetData>
  <sheetProtection password="F6F0" sheet="1" selectLockedCells="1"/>
  <mergeCells count="116"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B1:D1"/>
    <mergeCell ref="C2:D2"/>
    <mergeCell ref="C3:D3"/>
    <mergeCell ref="C21:D21"/>
    <mergeCell ref="C22:D22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28:D128"/>
  </mergeCells>
  <printOptions horizontalCentered="1"/>
  <pageMargins left="0.75" right="0.75" top="0.75" bottom="0.51" header="0.5" footer="0.5"/>
  <pageSetup horizontalDpi="300" verticalDpi="300" orientation="portrait" scale="88" r:id="rId1"/>
  <headerFooter alignWithMargins="0">
    <oddHeader>&amp;C&amp;"Comic Sans MS,Regular"&amp;14IHSA Boys/Girls Golf Sectional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32"/>
  <sheetViews>
    <sheetView zoomScalePageLayoutView="0" workbookViewId="0" topLeftCell="O1">
      <selection activeCell="A1" sqref="A1:N16384"/>
    </sheetView>
  </sheetViews>
  <sheetFormatPr defaultColWidth="9.140625" defaultRowHeight="12.75"/>
  <cols>
    <col min="1" max="2" width="9.140625" style="10" hidden="1" customWidth="1"/>
    <col min="3" max="3" width="7.8515625" style="9" hidden="1" customWidth="1"/>
    <col min="4" max="4" width="25.140625" style="10" hidden="1" customWidth="1"/>
    <col min="5" max="5" width="11.28125" style="10" hidden="1" customWidth="1"/>
    <col min="6" max="6" width="13.00390625" style="10" hidden="1" customWidth="1"/>
    <col min="7" max="7" width="9.8515625" style="9" hidden="1" customWidth="1"/>
    <col min="8" max="8" width="9.57421875" style="10" hidden="1" customWidth="1"/>
    <col min="9" max="9" width="9.140625" style="10" hidden="1" customWidth="1"/>
    <col min="10" max="10" width="15.57421875" style="10" hidden="1" customWidth="1"/>
    <col min="11" max="11" width="9.140625" style="10" hidden="1" customWidth="1"/>
    <col min="12" max="12" width="11.8515625" style="10" hidden="1" customWidth="1"/>
    <col min="13" max="13" width="17.8515625" style="10" hidden="1" customWidth="1"/>
    <col min="14" max="14" width="9.140625" style="10" hidden="1" customWidth="1"/>
    <col min="15" max="16384" width="9.140625" style="10" customWidth="1"/>
  </cols>
  <sheetData>
    <row r="1" spans="3:7" ht="26.25" customHeight="1">
      <c r="C1" s="224" t="s">
        <v>48</v>
      </c>
      <c r="D1" s="225"/>
      <c r="E1" s="225"/>
      <c r="F1" s="225"/>
      <c r="G1" s="225"/>
    </row>
    <row r="2" spans="3:7" ht="12.75">
      <c r="C2" s="226" t="s">
        <v>49</v>
      </c>
      <c r="D2" s="226"/>
      <c r="E2" s="226"/>
      <c r="F2" s="226"/>
      <c r="G2" s="226"/>
    </row>
    <row r="3" spans="3:7" ht="12.75">
      <c r="C3" s="226" t="s">
        <v>50</v>
      </c>
      <c r="D3" s="226"/>
      <c r="E3" s="226"/>
      <c r="F3" s="226"/>
      <c r="G3" s="226"/>
    </row>
    <row r="4" spans="4:7" ht="13.5" thickBot="1">
      <c r="D4" s="12"/>
      <c r="E4" s="12"/>
      <c r="G4" s="11"/>
    </row>
    <row r="5" spans="3:7" ht="22.5" customHeight="1" thickBot="1" thickTop="1">
      <c r="C5" s="13" t="s">
        <v>7</v>
      </c>
      <c r="D5" s="14" t="s">
        <v>8</v>
      </c>
      <c r="E5" s="64" t="s">
        <v>0</v>
      </c>
      <c r="F5" s="11"/>
      <c r="G5" s="10"/>
    </row>
    <row r="6" spans="1:11" s="1" customFormat="1" ht="19.5" customHeight="1" thickTop="1">
      <c r="A6" s="1">
        <v>0.001</v>
      </c>
      <c r="B6" s="1">
        <f>F6+A6</f>
        <v>8000.001</v>
      </c>
      <c r="C6" s="15">
        <f aca="true" t="shared" si="0" ref="C6:C17">RANK(F6,F$6:F$17,6)</f>
        <v>1</v>
      </c>
      <c r="D6" s="16" t="str">
        <f>Scoreboard!$B$1</f>
        <v>Winner, Regional #1</v>
      </c>
      <c r="E6" s="17">
        <f>Scoreboard!$C$1</f>
        <v>0</v>
      </c>
      <c r="F6" s="1">
        <f>Scoreboard!$H$1</f>
        <v>8000</v>
      </c>
      <c r="G6" s="1">
        <v>1</v>
      </c>
      <c r="H6" s="172">
        <f>SMALL($B$6:$B$17,G6)</f>
        <v>8000.001</v>
      </c>
      <c r="I6" s="1">
        <f aca="true" t="shared" si="1" ref="I6:I17">VLOOKUP($H6,$B$6:$E$17,2,FALSE)</f>
        <v>1</v>
      </c>
      <c r="J6" s="1" t="str">
        <f aca="true" t="shared" si="2" ref="J6:J17">VLOOKUP($H6,$B$6:$E$17,3,FALSE)</f>
        <v>Winner, Regional #1</v>
      </c>
      <c r="K6" s="1">
        <f aca="true" t="shared" si="3" ref="K6:K17">VLOOKUP($H6,$B$6:$E$17,4,FALSE)</f>
        <v>0</v>
      </c>
    </row>
    <row r="7" spans="1:11" s="1" customFormat="1" ht="19.5" customHeight="1">
      <c r="A7" s="1">
        <v>0.002</v>
      </c>
      <c r="B7" s="1">
        <f aca="true" t="shared" si="4" ref="B7:B17">F7+A7</f>
        <v>8000.002</v>
      </c>
      <c r="C7" s="18">
        <f t="shared" si="0"/>
        <v>1</v>
      </c>
      <c r="D7" s="19" t="str">
        <f>Scoreboard!$L$1</f>
        <v>Winner, Regional #2</v>
      </c>
      <c r="E7" s="20">
        <f>Scoreboard!$M$1</f>
        <v>0</v>
      </c>
      <c r="F7" s="1">
        <f>Scoreboard!$R$1</f>
        <v>8000</v>
      </c>
      <c r="G7" s="1">
        <v>2</v>
      </c>
      <c r="H7" s="172">
        <f aca="true" t="shared" si="5" ref="H7:H17">SMALL($B$6:$B$17,G7)</f>
        <v>8000.002</v>
      </c>
      <c r="I7" s="1">
        <f t="shared" si="1"/>
        <v>1</v>
      </c>
      <c r="J7" s="1" t="str">
        <f t="shared" si="2"/>
        <v>Winner, Regional #2</v>
      </c>
      <c r="K7" s="1">
        <f t="shared" si="3"/>
        <v>0</v>
      </c>
    </row>
    <row r="8" spans="1:11" s="1" customFormat="1" ht="19.5" customHeight="1">
      <c r="A8" s="1">
        <v>0.003</v>
      </c>
      <c r="B8" s="1">
        <f t="shared" si="4"/>
        <v>8000.003</v>
      </c>
      <c r="C8" s="18">
        <f t="shared" si="0"/>
        <v>1</v>
      </c>
      <c r="D8" s="19" t="str">
        <f>Scoreboard!$B$10</f>
        <v>Winner, Regional #3</v>
      </c>
      <c r="E8" s="20">
        <f>Scoreboard!$C$10</f>
        <v>0</v>
      </c>
      <c r="F8" s="1">
        <f>Scoreboard!$H$10</f>
        <v>8000</v>
      </c>
      <c r="G8" s="1">
        <v>3</v>
      </c>
      <c r="H8" s="172">
        <f t="shared" si="5"/>
        <v>8000.003</v>
      </c>
      <c r="I8" s="1">
        <f t="shared" si="1"/>
        <v>1</v>
      </c>
      <c r="J8" s="1" t="str">
        <f t="shared" si="2"/>
        <v>Winner, Regional #3</v>
      </c>
      <c r="K8" s="1">
        <f t="shared" si="3"/>
        <v>0</v>
      </c>
    </row>
    <row r="9" spans="1:11" s="1" customFormat="1" ht="19.5" customHeight="1">
      <c r="A9" s="1">
        <v>0.004</v>
      </c>
      <c r="B9" s="1">
        <f t="shared" si="4"/>
        <v>8000.004</v>
      </c>
      <c r="C9" s="18">
        <f t="shared" si="0"/>
        <v>1</v>
      </c>
      <c r="D9" s="19" t="str">
        <f>Scoreboard!$L$10</f>
        <v>Winner, Regional #4</v>
      </c>
      <c r="E9" s="20">
        <f>Scoreboard!$M$10</f>
        <v>0</v>
      </c>
      <c r="F9" s="1">
        <f>Scoreboard!$R$10</f>
        <v>8000</v>
      </c>
      <c r="G9" s="1">
        <v>4</v>
      </c>
      <c r="H9" s="172">
        <f t="shared" si="5"/>
        <v>8000.004</v>
      </c>
      <c r="I9" s="1">
        <f t="shared" si="1"/>
        <v>1</v>
      </c>
      <c r="J9" s="1" t="str">
        <f t="shared" si="2"/>
        <v>Winner, Regional #4</v>
      </c>
      <c r="K9" s="1">
        <f t="shared" si="3"/>
        <v>0</v>
      </c>
    </row>
    <row r="10" spans="1:11" s="1" customFormat="1" ht="19.5" customHeight="1">
      <c r="A10" s="1">
        <v>0.005</v>
      </c>
      <c r="B10" s="1">
        <f t="shared" si="4"/>
        <v>8000.005</v>
      </c>
      <c r="C10" s="18">
        <f t="shared" si="0"/>
        <v>1</v>
      </c>
      <c r="D10" s="19" t="str">
        <f>Scoreboard!$B$19</f>
        <v>Runner-up, Regional #1</v>
      </c>
      <c r="E10" s="20">
        <f>Scoreboard!$C$19</f>
        <v>0</v>
      </c>
      <c r="F10" s="1">
        <f>Scoreboard!$H$19</f>
        <v>8000</v>
      </c>
      <c r="G10" s="1">
        <v>5</v>
      </c>
      <c r="H10" s="172">
        <f t="shared" si="5"/>
        <v>8000.005</v>
      </c>
      <c r="I10" s="1">
        <f t="shared" si="1"/>
        <v>1</v>
      </c>
      <c r="J10" s="1" t="str">
        <f t="shared" si="2"/>
        <v>Runner-up, Regional #1</v>
      </c>
      <c r="K10" s="1">
        <f t="shared" si="3"/>
        <v>0</v>
      </c>
    </row>
    <row r="11" spans="1:11" s="1" customFormat="1" ht="19.5" customHeight="1">
      <c r="A11" s="1">
        <v>0.006</v>
      </c>
      <c r="B11" s="1">
        <f t="shared" si="4"/>
        <v>8000.006</v>
      </c>
      <c r="C11" s="18">
        <f t="shared" si="0"/>
        <v>1</v>
      </c>
      <c r="D11" s="19" t="str">
        <f>Scoreboard!$L$19</f>
        <v>Runner-up, Regional #2</v>
      </c>
      <c r="E11" s="20">
        <f>Scoreboard!$M$19</f>
        <v>0</v>
      </c>
      <c r="F11" s="1">
        <f>Scoreboard!$R$19</f>
        <v>8000</v>
      </c>
      <c r="G11" s="1">
        <v>6</v>
      </c>
      <c r="H11" s="172">
        <f t="shared" si="5"/>
        <v>8000.006</v>
      </c>
      <c r="I11" s="1">
        <f t="shared" si="1"/>
        <v>1</v>
      </c>
      <c r="J11" s="1" t="str">
        <f t="shared" si="2"/>
        <v>Runner-up, Regional #2</v>
      </c>
      <c r="K11" s="1">
        <f t="shared" si="3"/>
        <v>0</v>
      </c>
    </row>
    <row r="12" spans="1:11" s="1" customFormat="1" ht="19.5" customHeight="1">
      <c r="A12" s="1">
        <v>0.007</v>
      </c>
      <c r="B12" s="1">
        <f t="shared" si="4"/>
        <v>8000.007</v>
      </c>
      <c r="C12" s="18">
        <f t="shared" si="0"/>
        <v>1</v>
      </c>
      <c r="D12" s="19" t="str">
        <f>Scoreboard!$B$28</f>
        <v>Runner-up, Regional #3</v>
      </c>
      <c r="E12" s="20">
        <f>Scoreboard!$C$28</f>
        <v>0</v>
      </c>
      <c r="F12" s="1">
        <f>Scoreboard!$H$28</f>
        <v>8000</v>
      </c>
      <c r="G12" s="1">
        <v>7</v>
      </c>
      <c r="H12" s="172">
        <f t="shared" si="5"/>
        <v>8000.007</v>
      </c>
      <c r="I12" s="1">
        <f t="shared" si="1"/>
        <v>1</v>
      </c>
      <c r="J12" s="1" t="str">
        <f t="shared" si="2"/>
        <v>Runner-up, Regional #3</v>
      </c>
      <c r="K12" s="1">
        <f t="shared" si="3"/>
        <v>0</v>
      </c>
    </row>
    <row r="13" spans="1:11" s="1" customFormat="1" ht="19.5" customHeight="1">
      <c r="A13" s="1">
        <v>0.008</v>
      </c>
      <c r="B13" s="1">
        <f t="shared" si="4"/>
        <v>8000.008</v>
      </c>
      <c r="C13" s="18">
        <f t="shared" si="0"/>
        <v>1</v>
      </c>
      <c r="D13" s="19" t="str">
        <f>Scoreboard!$L$28</f>
        <v>Runner-up, Regional #4</v>
      </c>
      <c r="E13" s="20">
        <f>Scoreboard!$M$28</f>
        <v>0</v>
      </c>
      <c r="F13" s="1">
        <f>Scoreboard!$R$28</f>
        <v>8000</v>
      </c>
      <c r="G13" s="1">
        <v>8</v>
      </c>
      <c r="H13" s="172">
        <f t="shared" si="5"/>
        <v>8000.008</v>
      </c>
      <c r="I13" s="1">
        <f t="shared" si="1"/>
        <v>1</v>
      </c>
      <c r="J13" s="1" t="str">
        <f t="shared" si="2"/>
        <v>Runner-up, Regional #4</v>
      </c>
      <c r="K13" s="1">
        <f t="shared" si="3"/>
        <v>0</v>
      </c>
    </row>
    <row r="14" spans="1:11" s="1" customFormat="1" ht="19.5" customHeight="1">
      <c r="A14" s="1">
        <v>0.009</v>
      </c>
      <c r="B14" s="1">
        <f t="shared" si="4"/>
        <v>8000.009</v>
      </c>
      <c r="C14" s="18">
        <f t="shared" si="0"/>
        <v>1</v>
      </c>
      <c r="D14" s="19" t="str">
        <f>Scoreboard!$B$37</f>
        <v>Third Place, Regional #1</v>
      </c>
      <c r="E14" s="20">
        <f>Scoreboard!$C$37</f>
        <v>0</v>
      </c>
      <c r="F14" s="1">
        <f>Scoreboard!$H$37</f>
        <v>8000</v>
      </c>
      <c r="G14" s="1">
        <v>9</v>
      </c>
      <c r="H14" s="172">
        <f t="shared" si="5"/>
        <v>8000.009</v>
      </c>
      <c r="I14" s="1">
        <f t="shared" si="1"/>
        <v>1</v>
      </c>
      <c r="J14" s="1" t="str">
        <f t="shared" si="2"/>
        <v>Third Place, Regional #1</v>
      </c>
      <c r="K14" s="1">
        <f t="shared" si="3"/>
        <v>0</v>
      </c>
    </row>
    <row r="15" spans="1:11" s="1" customFormat="1" ht="19.5" customHeight="1">
      <c r="A15" s="1">
        <v>0.01</v>
      </c>
      <c r="B15" s="1">
        <f t="shared" si="4"/>
        <v>8000.01</v>
      </c>
      <c r="C15" s="18">
        <f t="shared" si="0"/>
        <v>1</v>
      </c>
      <c r="D15" s="19" t="str">
        <f>Scoreboard!$L$37</f>
        <v>Third Place, Regional #2</v>
      </c>
      <c r="E15" s="20">
        <f>Scoreboard!$M$37</f>
        <v>0</v>
      </c>
      <c r="F15" s="1">
        <f>Scoreboard!$R$37</f>
        <v>8000</v>
      </c>
      <c r="G15" s="1">
        <v>10</v>
      </c>
      <c r="H15" s="172">
        <f t="shared" si="5"/>
        <v>8000.01</v>
      </c>
      <c r="I15" s="1">
        <f t="shared" si="1"/>
        <v>1</v>
      </c>
      <c r="J15" s="1" t="str">
        <f t="shared" si="2"/>
        <v>Third Place, Regional #2</v>
      </c>
      <c r="K15" s="1">
        <f t="shared" si="3"/>
        <v>0</v>
      </c>
    </row>
    <row r="16" spans="1:11" s="1" customFormat="1" ht="19.5" customHeight="1">
      <c r="A16" s="1">
        <v>0.011</v>
      </c>
      <c r="B16" s="1">
        <f t="shared" si="4"/>
        <v>8000.011</v>
      </c>
      <c r="C16" s="18">
        <f t="shared" si="0"/>
        <v>1</v>
      </c>
      <c r="D16" s="19" t="str">
        <f>Scoreboard!$B$46</f>
        <v>Third Place, Regional #3</v>
      </c>
      <c r="E16" s="20">
        <f>Scoreboard!$C$46</f>
        <v>0</v>
      </c>
      <c r="F16" s="1">
        <f>Scoreboard!$H$46</f>
        <v>8000</v>
      </c>
      <c r="G16" s="1">
        <v>11</v>
      </c>
      <c r="H16" s="172">
        <f t="shared" si="5"/>
        <v>8000.011</v>
      </c>
      <c r="I16" s="1">
        <f t="shared" si="1"/>
        <v>1</v>
      </c>
      <c r="J16" s="1" t="str">
        <f t="shared" si="2"/>
        <v>Third Place, Regional #3</v>
      </c>
      <c r="K16" s="1">
        <f t="shared" si="3"/>
        <v>0</v>
      </c>
    </row>
    <row r="17" spans="1:11" s="1" customFormat="1" ht="19.5" customHeight="1" thickBot="1">
      <c r="A17" s="1">
        <v>0.012</v>
      </c>
      <c r="B17" s="1">
        <f t="shared" si="4"/>
        <v>8000.012</v>
      </c>
      <c r="C17" s="65">
        <f t="shared" si="0"/>
        <v>1</v>
      </c>
      <c r="D17" s="66" t="str">
        <f>Scoreboard!$L$46</f>
        <v>Third Place, Regional #4</v>
      </c>
      <c r="E17" s="67">
        <f>Scoreboard!$M$46</f>
        <v>0</v>
      </c>
      <c r="F17" s="1">
        <f>Scoreboard!$R$46</f>
        <v>8000</v>
      </c>
      <c r="G17" s="1">
        <v>12</v>
      </c>
      <c r="H17" s="172">
        <f t="shared" si="5"/>
        <v>8000.012</v>
      </c>
      <c r="I17" s="1">
        <f t="shared" si="1"/>
        <v>1</v>
      </c>
      <c r="J17" s="1" t="str">
        <f t="shared" si="2"/>
        <v>Third Place, Regional #4</v>
      </c>
      <c r="K17" s="1">
        <f t="shared" si="3"/>
        <v>0</v>
      </c>
    </row>
    <row r="18" ht="13.5" thickTop="1">
      <c r="F18" s="9"/>
    </row>
    <row r="19" ht="13.5" thickBot="1"/>
    <row r="20" spans="3:7" ht="21" customHeight="1" thickBot="1" thickTop="1">
      <c r="C20" s="68"/>
      <c r="D20" s="21" t="s">
        <v>6</v>
      </c>
      <c r="E20" s="215" t="s">
        <v>5</v>
      </c>
      <c r="F20" s="216"/>
      <c r="G20" s="22" t="s">
        <v>0</v>
      </c>
    </row>
    <row r="21" spans="1:14" ht="16.5" thickTop="1">
      <c r="A21" s="10">
        <v>0.001</v>
      </c>
      <c r="B21" s="10">
        <f>H21+A21</f>
        <v>2000.001</v>
      </c>
      <c r="C21" s="74">
        <f>RANK(H21,H$21:H$132,6)</f>
        <v>1</v>
      </c>
      <c r="D21" s="75" t="str">
        <f>Scoreboard!$B$3</f>
        <v>Player 1</v>
      </c>
      <c r="E21" s="77" t="str">
        <f>Scoreboard!$B$1</f>
        <v>Winner, Regional #1</v>
      </c>
      <c r="F21" s="78"/>
      <c r="G21" s="76">
        <f>Scoreboard!$C$3</f>
        <v>0</v>
      </c>
      <c r="H21" s="10">
        <f>Scoreboard!H3</f>
        <v>2000</v>
      </c>
      <c r="I21" s="1">
        <v>1</v>
      </c>
      <c r="J21" s="10">
        <f>SMALL($B$21:$B$132,I21)</f>
        <v>2000.001</v>
      </c>
      <c r="K21" s="10">
        <f>VLOOKUP($J21,$B$21:$G$132,2,FALSE)</f>
        <v>1</v>
      </c>
      <c r="L21" s="10" t="str">
        <f>VLOOKUP($J21,$B$21:$G$132,3,FALSE)</f>
        <v>Player 1</v>
      </c>
      <c r="M21" s="10" t="str">
        <f>VLOOKUP($J21,$B$21:$G$132,4,FALSE)</f>
        <v>Winner, Regional #1</v>
      </c>
      <c r="N21" s="10">
        <f>VLOOKUP($J21,$B$21:$G$132,6,FALSE)</f>
        <v>0</v>
      </c>
    </row>
    <row r="22" spans="1:14" ht="15.75">
      <c r="A22" s="10">
        <v>0.002</v>
      </c>
      <c r="B22" s="10">
        <f aca="true" t="shared" si="6" ref="B22:B85">H22+A22</f>
        <v>2000.002</v>
      </c>
      <c r="C22" s="121">
        <f aca="true" t="shared" si="7" ref="C22:C85">RANK(H22,H$21:H$132,6)</f>
        <v>1</v>
      </c>
      <c r="D22" s="23" t="str">
        <f>Scoreboard!$B$4</f>
        <v>Player 2</v>
      </c>
      <c r="E22" s="24" t="str">
        <f>Scoreboard!$B$1</f>
        <v>Winner, Regional #1</v>
      </c>
      <c r="F22" s="25"/>
      <c r="G22" s="69">
        <f>Scoreboard!$C$4</f>
        <v>0</v>
      </c>
      <c r="H22" s="10">
        <f>Scoreboard!H4</f>
        <v>2000</v>
      </c>
      <c r="I22" s="1">
        <v>2</v>
      </c>
      <c r="J22" s="10">
        <f aca="true" t="shared" si="8" ref="J22:J85">SMALL($B$21:$B$132,I22)</f>
        <v>2000.002</v>
      </c>
      <c r="K22" s="10">
        <f aca="true" t="shared" si="9" ref="K22:K85">VLOOKUP($J22,$B$21:$G$132,2,FALSE)</f>
        <v>1</v>
      </c>
      <c r="L22" s="10" t="str">
        <f aca="true" t="shared" si="10" ref="L22:L85">VLOOKUP($J22,$B$21:$G$132,3,FALSE)</f>
        <v>Player 2</v>
      </c>
      <c r="M22" s="10" t="str">
        <f aca="true" t="shared" si="11" ref="M22:M85">VLOOKUP($J22,$B$21:$G$132,4,FALSE)</f>
        <v>Winner, Regional #1</v>
      </c>
      <c r="N22" s="10">
        <f aca="true" t="shared" si="12" ref="N22:N85">VLOOKUP($J22,$B$21:$G$132,6,FALSE)</f>
        <v>0</v>
      </c>
    </row>
    <row r="23" spans="1:14" ht="15.75">
      <c r="A23" s="10">
        <v>0.003</v>
      </c>
      <c r="B23" s="10">
        <f t="shared" si="6"/>
        <v>2000.003</v>
      </c>
      <c r="C23" s="121">
        <f t="shared" si="7"/>
        <v>1</v>
      </c>
      <c r="D23" s="23" t="str">
        <f>Scoreboard!$B$5</f>
        <v>Player 3</v>
      </c>
      <c r="E23" s="24" t="str">
        <f>Scoreboard!$B$1</f>
        <v>Winner, Regional #1</v>
      </c>
      <c r="F23" s="25"/>
      <c r="G23" s="69">
        <f>Scoreboard!$C$5</f>
        <v>0</v>
      </c>
      <c r="H23" s="10">
        <f>Scoreboard!H5</f>
        <v>2000</v>
      </c>
      <c r="I23" s="1">
        <v>3</v>
      </c>
      <c r="J23" s="10">
        <f t="shared" si="8"/>
        <v>2000.003</v>
      </c>
      <c r="K23" s="10">
        <f t="shared" si="9"/>
        <v>1</v>
      </c>
      <c r="L23" s="10" t="str">
        <f t="shared" si="10"/>
        <v>Player 3</v>
      </c>
      <c r="M23" s="10" t="str">
        <f t="shared" si="11"/>
        <v>Winner, Regional #1</v>
      </c>
      <c r="N23" s="10">
        <f t="shared" si="12"/>
        <v>0</v>
      </c>
    </row>
    <row r="24" spans="1:14" ht="15.75">
      <c r="A24" s="10">
        <v>0.004</v>
      </c>
      <c r="B24" s="10">
        <f t="shared" si="6"/>
        <v>2000.004</v>
      </c>
      <c r="C24" s="121">
        <f t="shared" si="7"/>
        <v>1</v>
      </c>
      <c r="D24" s="23" t="str">
        <f>Scoreboard!$B$6</f>
        <v>Player 4</v>
      </c>
      <c r="E24" s="24" t="str">
        <f>Scoreboard!$B$1</f>
        <v>Winner, Regional #1</v>
      </c>
      <c r="F24" s="25"/>
      <c r="G24" s="69">
        <f>Scoreboard!$C$6</f>
        <v>0</v>
      </c>
      <c r="H24" s="10">
        <f>Scoreboard!H6</f>
        <v>2000</v>
      </c>
      <c r="I24" s="1">
        <v>4</v>
      </c>
      <c r="J24" s="10">
        <f t="shared" si="8"/>
        <v>2000.004</v>
      </c>
      <c r="K24" s="10">
        <f t="shared" si="9"/>
        <v>1</v>
      </c>
      <c r="L24" s="10" t="str">
        <f t="shared" si="10"/>
        <v>Player 4</v>
      </c>
      <c r="M24" s="10" t="str">
        <f t="shared" si="11"/>
        <v>Winner, Regional #1</v>
      </c>
      <c r="N24" s="10">
        <f t="shared" si="12"/>
        <v>0</v>
      </c>
    </row>
    <row r="25" spans="1:14" ht="15.75">
      <c r="A25" s="10">
        <v>0.005</v>
      </c>
      <c r="B25" s="10">
        <f t="shared" si="6"/>
        <v>2000.005</v>
      </c>
      <c r="C25" s="121">
        <f t="shared" si="7"/>
        <v>1</v>
      </c>
      <c r="D25" s="23" t="str">
        <f>Scoreboard!$B$7</f>
        <v>Player 5</v>
      </c>
      <c r="E25" s="24" t="str">
        <f>Scoreboard!$B$1</f>
        <v>Winner, Regional #1</v>
      </c>
      <c r="F25" s="25"/>
      <c r="G25" s="69">
        <f>Scoreboard!$C$7</f>
        <v>0</v>
      </c>
      <c r="H25" s="10">
        <f>Scoreboard!H7</f>
        <v>2000</v>
      </c>
      <c r="I25" s="1">
        <v>5</v>
      </c>
      <c r="J25" s="10">
        <f t="shared" si="8"/>
        <v>2000.005</v>
      </c>
      <c r="K25" s="10">
        <f t="shared" si="9"/>
        <v>1</v>
      </c>
      <c r="L25" s="10" t="str">
        <f t="shared" si="10"/>
        <v>Player 5</v>
      </c>
      <c r="M25" s="10" t="str">
        <f t="shared" si="11"/>
        <v>Winner, Regional #1</v>
      </c>
      <c r="N25" s="10">
        <f t="shared" si="12"/>
        <v>0</v>
      </c>
    </row>
    <row r="26" spans="1:14" ht="15.75">
      <c r="A26" s="10">
        <v>0.006</v>
      </c>
      <c r="B26" s="10">
        <f t="shared" si="6"/>
        <v>2000.006</v>
      </c>
      <c r="C26" s="121">
        <f t="shared" si="7"/>
        <v>1</v>
      </c>
      <c r="D26" s="23" t="str">
        <f>Scoreboard!$B$8</f>
        <v>Player 6</v>
      </c>
      <c r="E26" s="24" t="str">
        <f>Scoreboard!$B$1</f>
        <v>Winner, Regional #1</v>
      </c>
      <c r="F26" s="25"/>
      <c r="G26" s="69">
        <f>Scoreboard!$C$8</f>
        <v>0</v>
      </c>
      <c r="H26" s="10">
        <f>Scoreboard!H8</f>
        <v>2000</v>
      </c>
      <c r="I26" s="1">
        <v>6</v>
      </c>
      <c r="J26" s="10">
        <f t="shared" si="8"/>
        <v>2000.006</v>
      </c>
      <c r="K26" s="10">
        <f t="shared" si="9"/>
        <v>1</v>
      </c>
      <c r="L26" s="10" t="str">
        <f t="shared" si="10"/>
        <v>Player 6</v>
      </c>
      <c r="M26" s="10" t="str">
        <f t="shared" si="11"/>
        <v>Winner, Regional #1</v>
      </c>
      <c r="N26" s="10">
        <f t="shared" si="12"/>
        <v>0</v>
      </c>
    </row>
    <row r="27" spans="1:14" ht="15.75">
      <c r="A27" s="10">
        <v>0.007</v>
      </c>
      <c r="B27" s="10">
        <f t="shared" si="6"/>
        <v>2000.007</v>
      </c>
      <c r="C27" s="121">
        <f t="shared" si="7"/>
        <v>1</v>
      </c>
      <c r="D27" s="23" t="str">
        <f>Scoreboard!$L$3</f>
        <v>Player 1</v>
      </c>
      <c r="E27" s="24" t="str">
        <f>Scoreboard!$L$1</f>
        <v>Winner, Regional #2</v>
      </c>
      <c r="F27" s="25"/>
      <c r="G27" s="69">
        <f>Scoreboard!$M$3</f>
        <v>0</v>
      </c>
      <c r="H27" s="10">
        <f>Scoreboard!R3</f>
        <v>2000</v>
      </c>
      <c r="I27" s="1">
        <v>7</v>
      </c>
      <c r="J27" s="10">
        <f t="shared" si="8"/>
        <v>2000.007</v>
      </c>
      <c r="K27" s="10">
        <f t="shared" si="9"/>
        <v>1</v>
      </c>
      <c r="L27" s="10" t="str">
        <f t="shared" si="10"/>
        <v>Player 1</v>
      </c>
      <c r="M27" s="10" t="str">
        <f t="shared" si="11"/>
        <v>Winner, Regional #2</v>
      </c>
      <c r="N27" s="10">
        <f t="shared" si="12"/>
        <v>0</v>
      </c>
    </row>
    <row r="28" spans="1:14" ht="15.75">
      <c r="A28" s="10">
        <v>0.008</v>
      </c>
      <c r="B28" s="10">
        <f t="shared" si="6"/>
        <v>2000.008</v>
      </c>
      <c r="C28" s="121">
        <f t="shared" si="7"/>
        <v>1</v>
      </c>
      <c r="D28" s="23" t="str">
        <f>Scoreboard!$L$4</f>
        <v>Player 2</v>
      </c>
      <c r="E28" s="24" t="str">
        <f>Scoreboard!$L$1</f>
        <v>Winner, Regional #2</v>
      </c>
      <c r="F28" s="25"/>
      <c r="G28" s="69">
        <f>Scoreboard!$M$4</f>
        <v>0</v>
      </c>
      <c r="H28" s="10">
        <f>Scoreboard!R4</f>
        <v>2000</v>
      </c>
      <c r="I28" s="1">
        <v>8</v>
      </c>
      <c r="J28" s="10">
        <f t="shared" si="8"/>
        <v>2000.008</v>
      </c>
      <c r="K28" s="10">
        <f t="shared" si="9"/>
        <v>1</v>
      </c>
      <c r="L28" s="10" t="str">
        <f t="shared" si="10"/>
        <v>Player 2</v>
      </c>
      <c r="M28" s="10" t="str">
        <f t="shared" si="11"/>
        <v>Winner, Regional #2</v>
      </c>
      <c r="N28" s="10">
        <f t="shared" si="12"/>
        <v>0</v>
      </c>
    </row>
    <row r="29" spans="1:14" ht="15.75">
      <c r="A29" s="10">
        <v>0.009</v>
      </c>
      <c r="B29" s="10">
        <f t="shared" si="6"/>
        <v>2000.009</v>
      </c>
      <c r="C29" s="121">
        <f t="shared" si="7"/>
        <v>1</v>
      </c>
      <c r="D29" s="23" t="str">
        <f>Scoreboard!$L$5</f>
        <v>Player 3</v>
      </c>
      <c r="E29" s="24" t="str">
        <f>Scoreboard!$L$1</f>
        <v>Winner, Regional #2</v>
      </c>
      <c r="F29" s="25"/>
      <c r="G29" s="69">
        <f>Scoreboard!$M$5</f>
        <v>0</v>
      </c>
      <c r="H29" s="10">
        <f>Scoreboard!R5</f>
        <v>2000</v>
      </c>
      <c r="I29" s="1">
        <v>9</v>
      </c>
      <c r="J29" s="10">
        <f t="shared" si="8"/>
        <v>2000.009</v>
      </c>
      <c r="K29" s="10">
        <f t="shared" si="9"/>
        <v>1</v>
      </c>
      <c r="L29" s="10" t="str">
        <f t="shared" si="10"/>
        <v>Player 3</v>
      </c>
      <c r="M29" s="10" t="str">
        <f t="shared" si="11"/>
        <v>Winner, Regional #2</v>
      </c>
      <c r="N29" s="10">
        <f t="shared" si="12"/>
        <v>0</v>
      </c>
    </row>
    <row r="30" spans="1:14" ht="15.75">
      <c r="A30" s="10">
        <v>0.01</v>
      </c>
      <c r="B30" s="10">
        <f t="shared" si="6"/>
        <v>2000.01</v>
      </c>
      <c r="C30" s="121">
        <f t="shared" si="7"/>
        <v>1</v>
      </c>
      <c r="D30" s="23" t="str">
        <f>Scoreboard!$L$6</f>
        <v>Player 4</v>
      </c>
      <c r="E30" s="24" t="str">
        <f>Scoreboard!$L$1</f>
        <v>Winner, Regional #2</v>
      </c>
      <c r="F30" s="25"/>
      <c r="G30" s="69">
        <f>Scoreboard!$M$6</f>
        <v>0</v>
      </c>
      <c r="H30" s="10">
        <f>Scoreboard!R6</f>
        <v>2000</v>
      </c>
      <c r="I30" s="1">
        <v>10</v>
      </c>
      <c r="J30" s="10">
        <f t="shared" si="8"/>
        <v>2000.01</v>
      </c>
      <c r="K30" s="10">
        <f t="shared" si="9"/>
        <v>1</v>
      </c>
      <c r="L30" s="10" t="str">
        <f t="shared" si="10"/>
        <v>Player 4</v>
      </c>
      <c r="M30" s="10" t="str">
        <f t="shared" si="11"/>
        <v>Winner, Regional #2</v>
      </c>
      <c r="N30" s="10">
        <f t="shared" si="12"/>
        <v>0</v>
      </c>
    </row>
    <row r="31" spans="1:14" ht="15.75">
      <c r="A31" s="10">
        <v>0.011</v>
      </c>
      <c r="B31" s="10">
        <f t="shared" si="6"/>
        <v>2000.011</v>
      </c>
      <c r="C31" s="121">
        <f t="shared" si="7"/>
        <v>1</v>
      </c>
      <c r="D31" s="23" t="str">
        <f>Scoreboard!$L$7</f>
        <v>Player 5</v>
      </c>
      <c r="E31" s="24" t="str">
        <f>Scoreboard!$L$1</f>
        <v>Winner, Regional #2</v>
      </c>
      <c r="F31" s="25"/>
      <c r="G31" s="69">
        <f>Scoreboard!$M$7</f>
        <v>0</v>
      </c>
      <c r="H31" s="10">
        <f>Scoreboard!R7</f>
        <v>2000</v>
      </c>
      <c r="I31" s="1">
        <v>11</v>
      </c>
      <c r="J31" s="10">
        <f t="shared" si="8"/>
        <v>2000.011</v>
      </c>
      <c r="K31" s="10">
        <f t="shared" si="9"/>
        <v>1</v>
      </c>
      <c r="L31" s="10" t="str">
        <f t="shared" si="10"/>
        <v>Player 5</v>
      </c>
      <c r="M31" s="10" t="str">
        <f t="shared" si="11"/>
        <v>Winner, Regional #2</v>
      </c>
      <c r="N31" s="10">
        <f t="shared" si="12"/>
        <v>0</v>
      </c>
    </row>
    <row r="32" spans="1:14" ht="15.75">
      <c r="A32" s="10">
        <v>0.012</v>
      </c>
      <c r="B32" s="10">
        <f t="shared" si="6"/>
        <v>2000.012</v>
      </c>
      <c r="C32" s="121">
        <f t="shared" si="7"/>
        <v>1</v>
      </c>
      <c r="D32" s="23" t="str">
        <f>Scoreboard!$L$8</f>
        <v>Player 6</v>
      </c>
      <c r="E32" s="24" t="str">
        <f>Scoreboard!$L$1</f>
        <v>Winner, Regional #2</v>
      </c>
      <c r="F32" s="25"/>
      <c r="G32" s="69">
        <f>Scoreboard!$M$8</f>
        <v>0</v>
      </c>
      <c r="H32" s="10">
        <f>Scoreboard!R8</f>
        <v>2000</v>
      </c>
      <c r="I32" s="1">
        <v>12</v>
      </c>
      <c r="J32" s="10">
        <f t="shared" si="8"/>
        <v>2000.012</v>
      </c>
      <c r="K32" s="10">
        <f t="shared" si="9"/>
        <v>1</v>
      </c>
      <c r="L32" s="10" t="str">
        <f t="shared" si="10"/>
        <v>Player 6</v>
      </c>
      <c r="M32" s="10" t="str">
        <f t="shared" si="11"/>
        <v>Winner, Regional #2</v>
      </c>
      <c r="N32" s="10">
        <f t="shared" si="12"/>
        <v>0</v>
      </c>
    </row>
    <row r="33" spans="1:14" ht="15.75">
      <c r="A33" s="10">
        <v>0.013</v>
      </c>
      <c r="B33" s="10">
        <f t="shared" si="6"/>
        <v>2000.013</v>
      </c>
      <c r="C33" s="121">
        <f t="shared" si="7"/>
        <v>1</v>
      </c>
      <c r="D33" s="23" t="str">
        <f>Scoreboard!$B$12</f>
        <v>Player 1</v>
      </c>
      <c r="E33" s="24" t="str">
        <f>Scoreboard!$B$10</f>
        <v>Winner, Regional #3</v>
      </c>
      <c r="F33" s="25"/>
      <c r="G33" s="69">
        <f>Scoreboard!$C$12</f>
        <v>0</v>
      </c>
      <c r="H33" s="10">
        <f>Scoreboard!H12</f>
        <v>2000</v>
      </c>
      <c r="I33" s="1">
        <v>13</v>
      </c>
      <c r="J33" s="10">
        <f t="shared" si="8"/>
        <v>2000.013</v>
      </c>
      <c r="K33" s="10">
        <f t="shared" si="9"/>
        <v>1</v>
      </c>
      <c r="L33" s="10" t="str">
        <f t="shared" si="10"/>
        <v>Player 1</v>
      </c>
      <c r="M33" s="10" t="str">
        <f t="shared" si="11"/>
        <v>Winner, Regional #3</v>
      </c>
      <c r="N33" s="10">
        <f t="shared" si="12"/>
        <v>0</v>
      </c>
    </row>
    <row r="34" spans="1:14" ht="15.75">
      <c r="A34" s="10">
        <v>0.014</v>
      </c>
      <c r="B34" s="10">
        <f t="shared" si="6"/>
        <v>2000.014</v>
      </c>
      <c r="C34" s="121">
        <f t="shared" si="7"/>
        <v>1</v>
      </c>
      <c r="D34" s="23" t="str">
        <f>Scoreboard!$B$13</f>
        <v>Player 2</v>
      </c>
      <c r="E34" s="24" t="str">
        <f>Scoreboard!$B$10</f>
        <v>Winner, Regional #3</v>
      </c>
      <c r="F34" s="25"/>
      <c r="G34" s="69">
        <f>Scoreboard!$C$13</f>
        <v>0</v>
      </c>
      <c r="H34" s="10">
        <f>Scoreboard!H13</f>
        <v>2000</v>
      </c>
      <c r="I34" s="1">
        <v>14</v>
      </c>
      <c r="J34" s="10">
        <f t="shared" si="8"/>
        <v>2000.014</v>
      </c>
      <c r="K34" s="10">
        <f t="shared" si="9"/>
        <v>1</v>
      </c>
      <c r="L34" s="10" t="str">
        <f t="shared" si="10"/>
        <v>Player 2</v>
      </c>
      <c r="M34" s="10" t="str">
        <f t="shared" si="11"/>
        <v>Winner, Regional #3</v>
      </c>
      <c r="N34" s="10">
        <f t="shared" si="12"/>
        <v>0</v>
      </c>
    </row>
    <row r="35" spans="1:14" ht="15.75">
      <c r="A35" s="10">
        <v>0.015</v>
      </c>
      <c r="B35" s="10">
        <f t="shared" si="6"/>
        <v>2000.015</v>
      </c>
      <c r="C35" s="121">
        <f t="shared" si="7"/>
        <v>1</v>
      </c>
      <c r="D35" s="23" t="str">
        <f>Scoreboard!$B$14</f>
        <v>Player 3</v>
      </c>
      <c r="E35" s="24" t="str">
        <f>Scoreboard!$B$10</f>
        <v>Winner, Regional #3</v>
      </c>
      <c r="F35" s="25"/>
      <c r="G35" s="69">
        <f>Scoreboard!$C$14</f>
        <v>0</v>
      </c>
      <c r="H35" s="10">
        <f>Scoreboard!H14</f>
        <v>2000</v>
      </c>
      <c r="I35" s="1">
        <v>15</v>
      </c>
      <c r="J35" s="10">
        <f t="shared" si="8"/>
        <v>2000.015</v>
      </c>
      <c r="K35" s="10">
        <f t="shared" si="9"/>
        <v>1</v>
      </c>
      <c r="L35" s="10" t="str">
        <f t="shared" si="10"/>
        <v>Player 3</v>
      </c>
      <c r="M35" s="10" t="str">
        <f t="shared" si="11"/>
        <v>Winner, Regional #3</v>
      </c>
      <c r="N35" s="10">
        <f t="shared" si="12"/>
        <v>0</v>
      </c>
    </row>
    <row r="36" spans="1:14" ht="15.75">
      <c r="A36" s="10">
        <v>0.016</v>
      </c>
      <c r="B36" s="10">
        <f t="shared" si="6"/>
        <v>2000.016</v>
      </c>
      <c r="C36" s="121">
        <f t="shared" si="7"/>
        <v>1</v>
      </c>
      <c r="D36" s="23" t="str">
        <f>Scoreboard!$B$15</f>
        <v>Player 4</v>
      </c>
      <c r="E36" s="24" t="str">
        <f>Scoreboard!$B$10</f>
        <v>Winner, Regional #3</v>
      </c>
      <c r="F36" s="25"/>
      <c r="G36" s="69">
        <f>Scoreboard!$C$15</f>
        <v>0</v>
      </c>
      <c r="H36" s="10">
        <f>Scoreboard!H15</f>
        <v>2000</v>
      </c>
      <c r="I36" s="1">
        <v>16</v>
      </c>
      <c r="J36" s="10">
        <f t="shared" si="8"/>
        <v>2000.016</v>
      </c>
      <c r="K36" s="10">
        <f t="shared" si="9"/>
        <v>1</v>
      </c>
      <c r="L36" s="10" t="str">
        <f t="shared" si="10"/>
        <v>Player 4</v>
      </c>
      <c r="M36" s="10" t="str">
        <f t="shared" si="11"/>
        <v>Winner, Regional #3</v>
      </c>
      <c r="N36" s="10">
        <f t="shared" si="12"/>
        <v>0</v>
      </c>
    </row>
    <row r="37" spans="1:14" ht="15.75">
      <c r="A37" s="10">
        <v>0.017</v>
      </c>
      <c r="B37" s="10">
        <f t="shared" si="6"/>
        <v>2000.017</v>
      </c>
      <c r="C37" s="121">
        <f t="shared" si="7"/>
        <v>1</v>
      </c>
      <c r="D37" s="23" t="str">
        <f>Scoreboard!$B$16</f>
        <v>Player 5</v>
      </c>
      <c r="E37" s="24" t="str">
        <f>Scoreboard!$B$10</f>
        <v>Winner, Regional #3</v>
      </c>
      <c r="F37" s="25"/>
      <c r="G37" s="69">
        <f>Scoreboard!$C$16</f>
        <v>0</v>
      </c>
      <c r="H37" s="10">
        <f>Scoreboard!H16</f>
        <v>2000</v>
      </c>
      <c r="I37" s="1">
        <v>17</v>
      </c>
      <c r="J37" s="10">
        <f t="shared" si="8"/>
        <v>2000.017</v>
      </c>
      <c r="K37" s="10">
        <f t="shared" si="9"/>
        <v>1</v>
      </c>
      <c r="L37" s="10" t="str">
        <f t="shared" si="10"/>
        <v>Player 5</v>
      </c>
      <c r="M37" s="10" t="str">
        <f t="shared" si="11"/>
        <v>Winner, Regional #3</v>
      </c>
      <c r="N37" s="10">
        <f t="shared" si="12"/>
        <v>0</v>
      </c>
    </row>
    <row r="38" spans="1:14" ht="15.75">
      <c r="A38" s="10">
        <v>0.018</v>
      </c>
      <c r="B38" s="10">
        <f t="shared" si="6"/>
        <v>2000.018</v>
      </c>
      <c r="C38" s="121">
        <f t="shared" si="7"/>
        <v>1</v>
      </c>
      <c r="D38" s="23" t="str">
        <f>Scoreboard!$B$17</f>
        <v>Player 6</v>
      </c>
      <c r="E38" s="24" t="str">
        <f>Scoreboard!$B$10</f>
        <v>Winner, Regional #3</v>
      </c>
      <c r="F38" s="25"/>
      <c r="G38" s="69">
        <f>Scoreboard!$C$17</f>
        <v>0</v>
      </c>
      <c r="H38" s="10">
        <f>Scoreboard!H17</f>
        <v>2000</v>
      </c>
      <c r="I38" s="1">
        <v>18</v>
      </c>
      <c r="J38" s="10">
        <f t="shared" si="8"/>
        <v>2000.018</v>
      </c>
      <c r="K38" s="10">
        <f t="shared" si="9"/>
        <v>1</v>
      </c>
      <c r="L38" s="10" t="str">
        <f t="shared" si="10"/>
        <v>Player 6</v>
      </c>
      <c r="M38" s="10" t="str">
        <f t="shared" si="11"/>
        <v>Winner, Regional #3</v>
      </c>
      <c r="N38" s="10">
        <f t="shared" si="12"/>
        <v>0</v>
      </c>
    </row>
    <row r="39" spans="1:14" ht="15.75">
      <c r="A39" s="10">
        <v>0.019</v>
      </c>
      <c r="B39" s="10">
        <f t="shared" si="6"/>
        <v>2000.019</v>
      </c>
      <c r="C39" s="121">
        <f t="shared" si="7"/>
        <v>1</v>
      </c>
      <c r="D39" s="23" t="str">
        <f>Scoreboard!$L$12</f>
        <v>Player 1</v>
      </c>
      <c r="E39" s="24" t="str">
        <f>Scoreboard!$L$10</f>
        <v>Winner, Regional #4</v>
      </c>
      <c r="F39" s="25"/>
      <c r="G39" s="69">
        <f>Scoreboard!$M$12</f>
        <v>0</v>
      </c>
      <c r="H39" s="10">
        <f>Scoreboard!R12</f>
        <v>2000</v>
      </c>
      <c r="I39" s="1">
        <v>19</v>
      </c>
      <c r="J39" s="10">
        <f t="shared" si="8"/>
        <v>2000.019</v>
      </c>
      <c r="K39" s="10">
        <f t="shared" si="9"/>
        <v>1</v>
      </c>
      <c r="L39" s="10" t="str">
        <f t="shared" si="10"/>
        <v>Player 1</v>
      </c>
      <c r="M39" s="10" t="str">
        <f t="shared" si="11"/>
        <v>Winner, Regional #4</v>
      </c>
      <c r="N39" s="10">
        <f t="shared" si="12"/>
        <v>0</v>
      </c>
    </row>
    <row r="40" spans="1:14" ht="15.75">
      <c r="A40" s="10">
        <v>0.02</v>
      </c>
      <c r="B40" s="10">
        <f t="shared" si="6"/>
        <v>2000.02</v>
      </c>
      <c r="C40" s="121">
        <f t="shared" si="7"/>
        <v>1</v>
      </c>
      <c r="D40" s="23" t="str">
        <f>Scoreboard!$L$13</f>
        <v>Player 2</v>
      </c>
      <c r="E40" s="24" t="str">
        <f>Scoreboard!$L$10</f>
        <v>Winner, Regional #4</v>
      </c>
      <c r="F40" s="25"/>
      <c r="G40" s="69">
        <f>Scoreboard!$M$13</f>
        <v>0</v>
      </c>
      <c r="H40" s="10">
        <f>Scoreboard!R13</f>
        <v>2000</v>
      </c>
      <c r="I40" s="1">
        <v>20</v>
      </c>
      <c r="J40" s="10">
        <f t="shared" si="8"/>
        <v>2000.02</v>
      </c>
      <c r="K40" s="10">
        <f t="shared" si="9"/>
        <v>1</v>
      </c>
      <c r="L40" s="10" t="str">
        <f t="shared" si="10"/>
        <v>Player 2</v>
      </c>
      <c r="M40" s="10" t="str">
        <f t="shared" si="11"/>
        <v>Winner, Regional #4</v>
      </c>
      <c r="N40" s="10">
        <f t="shared" si="12"/>
        <v>0</v>
      </c>
    </row>
    <row r="41" spans="1:14" ht="15.75">
      <c r="A41" s="10">
        <v>0.021</v>
      </c>
      <c r="B41" s="10">
        <f t="shared" si="6"/>
        <v>2000.021</v>
      </c>
      <c r="C41" s="121">
        <f t="shared" si="7"/>
        <v>1</v>
      </c>
      <c r="D41" s="23" t="str">
        <f>Scoreboard!$L$14</f>
        <v>Player 3</v>
      </c>
      <c r="E41" s="24" t="str">
        <f>Scoreboard!$L$10</f>
        <v>Winner, Regional #4</v>
      </c>
      <c r="F41" s="25"/>
      <c r="G41" s="69">
        <f>Scoreboard!$M$14</f>
        <v>0</v>
      </c>
      <c r="H41" s="10">
        <f>Scoreboard!R14</f>
        <v>2000</v>
      </c>
      <c r="I41" s="1">
        <v>21</v>
      </c>
      <c r="J41" s="10">
        <f t="shared" si="8"/>
        <v>2000.021</v>
      </c>
      <c r="K41" s="10">
        <f t="shared" si="9"/>
        <v>1</v>
      </c>
      <c r="L41" s="10" t="str">
        <f t="shared" si="10"/>
        <v>Player 3</v>
      </c>
      <c r="M41" s="10" t="str">
        <f t="shared" si="11"/>
        <v>Winner, Regional #4</v>
      </c>
      <c r="N41" s="10">
        <f t="shared" si="12"/>
        <v>0</v>
      </c>
    </row>
    <row r="42" spans="1:14" ht="15.75">
      <c r="A42" s="10">
        <v>0.022</v>
      </c>
      <c r="B42" s="10">
        <f t="shared" si="6"/>
        <v>2000.022</v>
      </c>
      <c r="C42" s="121">
        <f t="shared" si="7"/>
        <v>1</v>
      </c>
      <c r="D42" s="23" t="str">
        <f>Scoreboard!$L$15</f>
        <v>Player 4</v>
      </c>
      <c r="E42" s="24" t="str">
        <f>Scoreboard!$L$10</f>
        <v>Winner, Regional #4</v>
      </c>
      <c r="F42" s="25"/>
      <c r="G42" s="69">
        <f>Scoreboard!$M$15</f>
        <v>0</v>
      </c>
      <c r="H42" s="10">
        <f>Scoreboard!R15</f>
        <v>2000</v>
      </c>
      <c r="I42" s="1">
        <v>22</v>
      </c>
      <c r="J42" s="10">
        <f t="shared" si="8"/>
        <v>2000.022</v>
      </c>
      <c r="K42" s="10">
        <f t="shared" si="9"/>
        <v>1</v>
      </c>
      <c r="L42" s="10" t="str">
        <f t="shared" si="10"/>
        <v>Player 4</v>
      </c>
      <c r="M42" s="10" t="str">
        <f t="shared" si="11"/>
        <v>Winner, Regional #4</v>
      </c>
      <c r="N42" s="10">
        <f t="shared" si="12"/>
        <v>0</v>
      </c>
    </row>
    <row r="43" spans="1:14" ht="15.75">
      <c r="A43" s="10">
        <v>0.023</v>
      </c>
      <c r="B43" s="10">
        <f t="shared" si="6"/>
        <v>2000.023</v>
      </c>
      <c r="C43" s="121">
        <f t="shared" si="7"/>
        <v>1</v>
      </c>
      <c r="D43" s="23" t="str">
        <f>Scoreboard!$L$16</f>
        <v>Player 5</v>
      </c>
      <c r="E43" s="24" t="str">
        <f>Scoreboard!$L$10</f>
        <v>Winner, Regional #4</v>
      </c>
      <c r="F43" s="25"/>
      <c r="G43" s="69">
        <f>Scoreboard!$M$16</f>
        <v>0</v>
      </c>
      <c r="H43" s="10">
        <f>Scoreboard!R16</f>
        <v>2000</v>
      </c>
      <c r="I43" s="1">
        <v>23</v>
      </c>
      <c r="J43" s="10">
        <f t="shared" si="8"/>
        <v>2000.023</v>
      </c>
      <c r="K43" s="10">
        <f t="shared" si="9"/>
        <v>1</v>
      </c>
      <c r="L43" s="10" t="str">
        <f t="shared" si="10"/>
        <v>Player 5</v>
      </c>
      <c r="M43" s="10" t="str">
        <f t="shared" si="11"/>
        <v>Winner, Regional #4</v>
      </c>
      <c r="N43" s="10">
        <f t="shared" si="12"/>
        <v>0</v>
      </c>
    </row>
    <row r="44" spans="1:14" ht="15.75">
      <c r="A44" s="10">
        <v>0.024</v>
      </c>
      <c r="B44" s="10">
        <f t="shared" si="6"/>
        <v>2000.024</v>
      </c>
      <c r="C44" s="121">
        <f t="shared" si="7"/>
        <v>1</v>
      </c>
      <c r="D44" s="23" t="str">
        <f>Scoreboard!$L$17</f>
        <v>Player 6</v>
      </c>
      <c r="E44" s="24" t="str">
        <f>Scoreboard!$L$10</f>
        <v>Winner, Regional #4</v>
      </c>
      <c r="F44" s="25"/>
      <c r="G44" s="69">
        <f>Scoreboard!$M$17</f>
        <v>0</v>
      </c>
      <c r="H44" s="10">
        <f>Scoreboard!R17</f>
        <v>2000</v>
      </c>
      <c r="I44" s="1">
        <v>24</v>
      </c>
      <c r="J44" s="10">
        <f t="shared" si="8"/>
        <v>2000.024</v>
      </c>
      <c r="K44" s="10">
        <f t="shared" si="9"/>
        <v>1</v>
      </c>
      <c r="L44" s="10" t="str">
        <f t="shared" si="10"/>
        <v>Player 6</v>
      </c>
      <c r="M44" s="10" t="str">
        <f t="shared" si="11"/>
        <v>Winner, Regional #4</v>
      </c>
      <c r="N44" s="10">
        <f t="shared" si="12"/>
        <v>0</v>
      </c>
    </row>
    <row r="45" spans="1:14" ht="15.75">
      <c r="A45" s="10">
        <v>0.025</v>
      </c>
      <c r="B45" s="10">
        <f t="shared" si="6"/>
        <v>2000.025</v>
      </c>
      <c r="C45" s="121">
        <f t="shared" si="7"/>
        <v>1</v>
      </c>
      <c r="D45" s="23" t="str">
        <f>Scoreboard!$B$21</f>
        <v>Player 1</v>
      </c>
      <c r="E45" s="24" t="str">
        <f>Scoreboard!$B$19</f>
        <v>Runner-up, Regional #1</v>
      </c>
      <c r="F45" s="25"/>
      <c r="G45" s="69">
        <f>Scoreboard!$C$21</f>
        <v>0</v>
      </c>
      <c r="H45" s="10">
        <f>Scoreboard!H21</f>
        <v>2000</v>
      </c>
      <c r="I45" s="1">
        <v>25</v>
      </c>
      <c r="J45" s="10">
        <f t="shared" si="8"/>
        <v>2000.025</v>
      </c>
      <c r="K45" s="10">
        <f t="shared" si="9"/>
        <v>1</v>
      </c>
      <c r="L45" s="10" t="str">
        <f t="shared" si="10"/>
        <v>Player 1</v>
      </c>
      <c r="M45" s="10" t="str">
        <f t="shared" si="11"/>
        <v>Runner-up, Regional #1</v>
      </c>
      <c r="N45" s="10">
        <f t="shared" si="12"/>
        <v>0</v>
      </c>
    </row>
    <row r="46" spans="1:14" ht="15.75">
      <c r="A46" s="10">
        <v>0.026</v>
      </c>
      <c r="B46" s="10">
        <f t="shared" si="6"/>
        <v>2000.026</v>
      </c>
      <c r="C46" s="121">
        <f t="shared" si="7"/>
        <v>1</v>
      </c>
      <c r="D46" s="23" t="str">
        <f>Scoreboard!$B$22</f>
        <v>Player 2</v>
      </c>
      <c r="E46" s="24" t="str">
        <f>Scoreboard!$B$19</f>
        <v>Runner-up, Regional #1</v>
      </c>
      <c r="F46" s="25"/>
      <c r="G46" s="69">
        <f>Scoreboard!$C$22</f>
        <v>0</v>
      </c>
      <c r="H46" s="10">
        <f>Scoreboard!H22</f>
        <v>2000</v>
      </c>
      <c r="I46" s="1">
        <v>26</v>
      </c>
      <c r="J46" s="10">
        <f t="shared" si="8"/>
        <v>2000.026</v>
      </c>
      <c r="K46" s="10">
        <f t="shared" si="9"/>
        <v>1</v>
      </c>
      <c r="L46" s="10" t="str">
        <f t="shared" si="10"/>
        <v>Player 2</v>
      </c>
      <c r="M46" s="10" t="str">
        <f t="shared" si="11"/>
        <v>Runner-up, Regional #1</v>
      </c>
      <c r="N46" s="10">
        <f t="shared" si="12"/>
        <v>0</v>
      </c>
    </row>
    <row r="47" spans="1:14" ht="15.75">
      <c r="A47" s="10">
        <v>0.027</v>
      </c>
      <c r="B47" s="10">
        <f t="shared" si="6"/>
        <v>2000.027</v>
      </c>
      <c r="C47" s="121">
        <f t="shared" si="7"/>
        <v>1</v>
      </c>
      <c r="D47" s="23" t="str">
        <f>Scoreboard!$B$23</f>
        <v>Player 3</v>
      </c>
      <c r="E47" s="24" t="str">
        <f>Scoreboard!$B$19</f>
        <v>Runner-up, Regional #1</v>
      </c>
      <c r="F47" s="25"/>
      <c r="G47" s="69">
        <f>Scoreboard!$C$23</f>
        <v>0</v>
      </c>
      <c r="H47" s="10">
        <f>Scoreboard!H23</f>
        <v>2000</v>
      </c>
      <c r="I47" s="1">
        <v>27</v>
      </c>
      <c r="J47" s="10">
        <f t="shared" si="8"/>
        <v>2000.027</v>
      </c>
      <c r="K47" s="10">
        <f t="shared" si="9"/>
        <v>1</v>
      </c>
      <c r="L47" s="10" t="str">
        <f t="shared" si="10"/>
        <v>Player 3</v>
      </c>
      <c r="M47" s="10" t="str">
        <f t="shared" si="11"/>
        <v>Runner-up, Regional #1</v>
      </c>
      <c r="N47" s="10">
        <f t="shared" si="12"/>
        <v>0</v>
      </c>
    </row>
    <row r="48" spans="1:14" ht="15.75">
      <c r="A48" s="10">
        <v>0.028</v>
      </c>
      <c r="B48" s="10">
        <f t="shared" si="6"/>
        <v>2000.028</v>
      </c>
      <c r="C48" s="121">
        <f t="shared" si="7"/>
        <v>1</v>
      </c>
      <c r="D48" s="23" t="str">
        <f>Scoreboard!$B$24</f>
        <v>Player 4</v>
      </c>
      <c r="E48" s="24" t="str">
        <f>Scoreboard!$B$19</f>
        <v>Runner-up, Regional #1</v>
      </c>
      <c r="F48" s="25"/>
      <c r="G48" s="69">
        <f>Scoreboard!$C$24</f>
        <v>0</v>
      </c>
      <c r="H48" s="10">
        <f>Scoreboard!H24</f>
        <v>2000</v>
      </c>
      <c r="I48" s="1">
        <v>28</v>
      </c>
      <c r="J48" s="10">
        <f t="shared" si="8"/>
        <v>2000.028</v>
      </c>
      <c r="K48" s="10">
        <f t="shared" si="9"/>
        <v>1</v>
      </c>
      <c r="L48" s="10" t="str">
        <f t="shared" si="10"/>
        <v>Player 4</v>
      </c>
      <c r="M48" s="10" t="str">
        <f t="shared" si="11"/>
        <v>Runner-up, Regional #1</v>
      </c>
      <c r="N48" s="10">
        <f t="shared" si="12"/>
        <v>0</v>
      </c>
    </row>
    <row r="49" spans="1:14" ht="15.75">
      <c r="A49" s="10">
        <v>0.029</v>
      </c>
      <c r="B49" s="10">
        <f t="shared" si="6"/>
        <v>2000.029</v>
      </c>
      <c r="C49" s="121">
        <f t="shared" si="7"/>
        <v>1</v>
      </c>
      <c r="D49" s="23" t="str">
        <f>Scoreboard!$B$25</f>
        <v>Player 5</v>
      </c>
      <c r="E49" s="24" t="str">
        <f>Scoreboard!$B$19</f>
        <v>Runner-up, Regional #1</v>
      </c>
      <c r="F49" s="25"/>
      <c r="G49" s="69">
        <f>Scoreboard!$C$25</f>
        <v>0</v>
      </c>
      <c r="H49" s="10">
        <f>Scoreboard!H25</f>
        <v>2000</v>
      </c>
      <c r="I49" s="1">
        <v>29</v>
      </c>
      <c r="J49" s="10">
        <f t="shared" si="8"/>
        <v>2000.029</v>
      </c>
      <c r="K49" s="10">
        <f t="shared" si="9"/>
        <v>1</v>
      </c>
      <c r="L49" s="10" t="str">
        <f t="shared" si="10"/>
        <v>Player 5</v>
      </c>
      <c r="M49" s="10" t="str">
        <f t="shared" si="11"/>
        <v>Runner-up, Regional #1</v>
      </c>
      <c r="N49" s="10">
        <f t="shared" si="12"/>
        <v>0</v>
      </c>
    </row>
    <row r="50" spans="1:14" ht="15.75">
      <c r="A50" s="10">
        <v>0.03</v>
      </c>
      <c r="B50" s="10">
        <f t="shared" si="6"/>
        <v>2000.03</v>
      </c>
      <c r="C50" s="121">
        <f t="shared" si="7"/>
        <v>1</v>
      </c>
      <c r="D50" s="23" t="str">
        <f>Scoreboard!$B$26</f>
        <v>Player 6</v>
      </c>
      <c r="E50" s="24" t="str">
        <f>Scoreboard!$B$19</f>
        <v>Runner-up, Regional #1</v>
      </c>
      <c r="F50" s="25"/>
      <c r="G50" s="69">
        <f>Scoreboard!$C$26</f>
        <v>0</v>
      </c>
      <c r="H50" s="10">
        <f>Scoreboard!H26</f>
        <v>2000</v>
      </c>
      <c r="I50" s="1">
        <v>30</v>
      </c>
      <c r="J50" s="10">
        <f t="shared" si="8"/>
        <v>2000.03</v>
      </c>
      <c r="K50" s="10">
        <f t="shared" si="9"/>
        <v>1</v>
      </c>
      <c r="L50" s="10" t="str">
        <f t="shared" si="10"/>
        <v>Player 6</v>
      </c>
      <c r="M50" s="10" t="str">
        <f t="shared" si="11"/>
        <v>Runner-up, Regional #1</v>
      </c>
      <c r="N50" s="10">
        <f t="shared" si="12"/>
        <v>0</v>
      </c>
    </row>
    <row r="51" spans="1:14" ht="15.75">
      <c r="A51" s="10">
        <v>0.031</v>
      </c>
      <c r="B51" s="10">
        <f t="shared" si="6"/>
        <v>2000.031</v>
      </c>
      <c r="C51" s="121">
        <f t="shared" si="7"/>
        <v>1</v>
      </c>
      <c r="D51" s="23" t="str">
        <f>Scoreboard!$L$21</f>
        <v>Player 1</v>
      </c>
      <c r="E51" s="24" t="str">
        <f>Scoreboard!$L$19</f>
        <v>Runner-up, Regional #2</v>
      </c>
      <c r="F51" s="25"/>
      <c r="G51" s="69">
        <f>Scoreboard!$M$21</f>
        <v>0</v>
      </c>
      <c r="H51" s="10">
        <f>Scoreboard!R21</f>
        <v>2000</v>
      </c>
      <c r="I51" s="1">
        <v>31</v>
      </c>
      <c r="J51" s="10">
        <f t="shared" si="8"/>
        <v>2000.031</v>
      </c>
      <c r="K51" s="10">
        <f t="shared" si="9"/>
        <v>1</v>
      </c>
      <c r="L51" s="10" t="str">
        <f t="shared" si="10"/>
        <v>Player 1</v>
      </c>
      <c r="M51" s="10" t="str">
        <f t="shared" si="11"/>
        <v>Runner-up, Regional #2</v>
      </c>
      <c r="N51" s="10">
        <f t="shared" si="12"/>
        <v>0</v>
      </c>
    </row>
    <row r="52" spans="1:14" ht="15.75">
      <c r="A52" s="10">
        <v>0.032</v>
      </c>
      <c r="B52" s="10">
        <f t="shared" si="6"/>
        <v>2000.032</v>
      </c>
      <c r="C52" s="121">
        <f t="shared" si="7"/>
        <v>1</v>
      </c>
      <c r="D52" s="23" t="str">
        <f>Scoreboard!$L$22</f>
        <v>Player 2</v>
      </c>
      <c r="E52" s="24" t="str">
        <f>Scoreboard!$L$19</f>
        <v>Runner-up, Regional #2</v>
      </c>
      <c r="F52" s="25"/>
      <c r="G52" s="69">
        <f>Scoreboard!$M$22</f>
        <v>0</v>
      </c>
      <c r="H52" s="10">
        <f>Scoreboard!R22</f>
        <v>2000</v>
      </c>
      <c r="I52" s="1">
        <v>32</v>
      </c>
      <c r="J52" s="10">
        <f t="shared" si="8"/>
        <v>2000.032</v>
      </c>
      <c r="K52" s="10">
        <f t="shared" si="9"/>
        <v>1</v>
      </c>
      <c r="L52" s="10" t="str">
        <f t="shared" si="10"/>
        <v>Player 2</v>
      </c>
      <c r="M52" s="10" t="str">
        <f t="shared" si="11"/>
        <v>Runner-up, Regional #2</v>
      </c>
      <c r="N52" s="10">
        <f t="shared" si="12"/>
        <v>0</v>
      </c>
    </row>
    <row r="53" spans="1:14" ht="15.75">
      <c r="A53" s="10">
        <v>0.033</v>
      </c>
      <c r="B53" s="10">
        <f t="shared" si="6"/>
        <v>2000.033</v>
      </c>
      <c r="C53" s="121">
        <f t="shared" si="7"/>
        <v>1</v>
      </c>
      <c r="D53" s="23" t="str">
        <f>Scoreboard!$L$23</f>
        <v>Player 3</v>
      </c>
      <c r="E53" s="24" t="str">
        <f>Scoreboard!$L$19</f>
        <v>Runner-up, Regional #2</v>
      </c>
      <c r="F53" s="25"/>
      <c r="G53" s="69">
        <f>Scoreboard!$M$23</f>
        <v>0</v>
      </c>
      <c r="H53" s="10">
        <f>Scoreboard!R23</f>
        <v>2000</v>
      </c>
      <c r="I53" s="1">
        <v>33</v>
      </c>
      <c r="J53" s="10">
        <f t="shared" si="8"/>
        <v>2000.033</v>
      </c>
      <c r="K53" s="10">
        <f t="shared" si="9"/>
        <v>1</v>
      </c>
      <c r="L53" s="10" t="str">
        <f t="shared" si="10"/>
        <v>Player 3</v>
      </c>
      <c r="M53" s="10" t="str">
        <f t="shared" si="11"/>
        <v>Runner-up, Regional #2</v>
      </c>
      <c r="N53" s="10">
        <f t="shared" si="12"/>
        <v>0</v>
      </c>
    </row>
    <row r="54" spans="1:14" ht="15.75">
      <c r="A54" s="10">
        <v>0.034</v>
      </c>
      <c r="B54" s="10">
        <f t="shared" si="6"/>
        <v>2000.034</v>
      </c>
      <c r="C54" s="121">
        <f t="shared" si="7"/>
        <v>1</v>
      </c>
      <c r="D54" s="23" t="str">
        <f>Scoreboard!$L$24</f>
        <v>Player 4</v>
      </c>
      <c r="E54" s="24" t="str">
        <f>Scoreboard!$L$19</f>
        <v>Runner-up, Regional #2</v>
      </c>
      <c r="F54" s="25"/>
      <c r="G54" s="69">
        <f>Scoreboard!$M$24</f>
        <v>0</v>
      </c>
      <c r="H54" s="10">
        <f>Scoreboard!R24</f>
        <v>2000</v>
      </c>
      <c r="I54" s="1">
        <v>34</v>
      </c>
      <c r="J54" s="10">
        <f t="shared" si="8"/>
        <v>2000.034</v>
      </c>
      <c r="K54" s="10">
        <f t="shared" si="9"/>
        <v>1</v>
      </c>
      <c r="L54" s="10" t="str">
        <f t="shared" si="10"/>
        <v>Player 4</v>
      </c>
      <c r="M54" s="10" t="str">
        <f t="shared" si="11"/>
        <v>Runner-up, Regional #2</v>
      </c>
      <c r="N54" s="10">
        <f t="shared" si="12"/>
        <v>0</v>
      </c>
    </row>
    <row r="55" spans="1:14" ht="15.75">
      <c r="A55" s="10">
        <v>0.035</v>
      </c>
      <c r="B55" s="10">
        <f t="shared" si="6"/>
        <v>2000.035</v>
      </c>
      <c r="C55" s="121">
        <f t="shared" si="7"/>
        <v>1</v>
      </c>
      <c r="D55" s="23" t="str">
        <f>Scoreboard!$L$25</f>
        <v>Player 5</v>
      </c>
      <c r="E55" s="24" t="str">
        <f>Scoreboard!$L$19</f>
        <v>Runner-up, Regional #2</v>
      </c>
      <c r="F55" s="25"/>
      <c r="G55" s="69">
        <f>Scoreboard!$M$25</f>
        <v>0</v>
      </c>
      <c r="H55" s="10">
        <f>Scoreboard!R25</f>
        <v>2000</v>
      </c>
      <c r="I55" s="1">
        <v>35</v>
      </c>
      <c r="J55" s="10">
        <f t="shared" si="8"/>
        <v>2000.035</v>
      </c>
      <c r="K55" s="10">
        <f t="shared" si="9"/>
        <v>1</v>
      </c>
      <c r="L55" s="10" t="str">
        <f t="shared" si="10"/>
        <v>Player 5</v>
      </c>
      <c r="M55" s="10" t="str">
        <f t="shared" si="11"/>
        <v>Runner-up, Regional #2</v>
      </c>
      <c r="N55" s="10">
        <f t="shared" si="12"/>
        <v>0</v>
      </c>
    </row>
    <row r="56" spans="1:14" ht="15.75">
      <c r="A56" s="10">
        <v>0.036</v>
      </c>
      <c r="B56" s="10">
        <f t="shared" si="6"/>
        <v>2000.036</v>
      </c>
      <c r="C56" s="121">
        <f t="shared" si="7"/>
        <v>1</v>
      </c>
      <c r="D56" s="23" t="str">
        <f>Scoreboard!$L$26</f>
        <v>Player 6</v>
      </c>
      <c r="E56" s="24" t="str">
        <f>Scoreboard!$L$19</f>
        <v>Runner-up, Regional #2</v>
      </c>
      <c r="F56" s="25"/>
      <c r="G56" s="69">
        <f>Scoreboard!$M$26</f>
        <v>0</v>
      </c>
      <c r="H56" s="10">
        <f>Scoreboard!R26</f>
        <v>2000</v>
      </c>
      <c r="I56" s="1">
        <v>36</v>
      </c>
      <c r="J56" s="10">
        <f t="shared" si="8"/>
        <v>2000.036</v>
      </c>
      <c r="K56" s="10">
        <f t="shared" si="9"/>
        <v>1</v>
      </c>
      <c r="L56" s="10" t="str">
        <f t="shared" si="10"/>
        <v>Player 6</v>
      </c>
      <c r="M56" s="10" t="str">
        <f t="shared" si="11"/>
        <v>Runner-up, Regional #2</v>
      </c>
      <c r="N56" s="10">
        <f t="shared" si="12"/>
        <v>0</v>
      </c>
    </row>
    <row r="57" spans="1:14" ht="15.75">
      <c r="A57" s="10">
        <v>0.037</v>
      </c>
      <c r="B57" s="10">
        <f t="shared" si="6"/>
        <v>2000.037</v>
      </c>
      <c r="C57" s="121">
        <f t="shared" si="7"/>
        <v>1</v>
      </c>
      <c r="D57" s="23" t="str">
        <f>Scoreboard!$B$30</f>
        <v>Player 1</v>
      </c>
      <c r="E57" s="24" t="str">
        <f>Scoreboard!$B$28</f>
        <v>Runner-up, Regional #3</v>
      </c>
      <c r="F57" s="25"/>
      <c r="G57" s="69">
        <f>Scoreboard!$C$30</f>
        <v>0</v>
      </c>
      <c r="H57" s="10">
        <f>Scoreboard!H30</f>
        <v>2000</v>
      </c>
      <c r="I57" s="1">
        <v>37</v>
      </c>
      <c r="J57" s="10">
        <f t="shared" si="8"/>
        <v>2000.037</v>
      </c>
      <c r="K57" s="10">
        <f t="shared" si="9"/>
        <v>1</v>
      </c>
      <c r="L57" s="10" t="str">
        <f t="shared" si="10"/>
        <v>Player 1</v>
      </c>
      <c r="M57" s="10" t="str">
        <f t="shared" si="11"/>
        <v>Runner-up, Regional #3</v>
      </c>
      <c r="N57" s="10">
        <f t="shared" si="12"/>
        <v>0</v>
      </c>
    </row>
    <row r="58" spans="1:14" ht="15.75">
      <c r="A58" s="10">
        <v>0.038</v>
      </c>
      <c r="B58" s="10">
        <f t="shared" si="6"/>
        <v>2000.038</v>
      </c>
      <c r="C58" s="121">
        <f t="shared" si="7"/>
        <v>1</v>
      </c>
      <c r="D58" s="23" t="str">
        <f>Scoreboard!$B$31</f>
        <v>Player 2</v>
      </c>
      <c r="E58" s="24" t="str">
        <f>Scoreboard!$B$28</f>
        <v>Runner-up, Regional #3</v>
      </c>
      <c r="F58" s="25"/>
      <c r="G58" s="69">
        <f>Scoreboard!$C$31</f>
        <v>0</v>
      </c>
      <c r="H58" s="10">
        <f>Scoreboard!H31</f>
        <v>2000</v>
      </c>
      <c r="I58" s="1">
        <v>38</v>
      </c>
      <c r="J58" s="10">
        <f t="shared" si="8"/>
        <v>2000.038</v>
      </c>
      <c r="K58" s="10">
        <f t="shared" si="9"/>
        <v>1</v>
      </c>
      <c r="L58" s="10" t="str">
        <f t="shared" si="10"/>
        <v>Player 2</v>
      </c>
      <c r="M58" s="10" t="str">
        <f t="shared" si="11"/>
        <v>Runner-up, Regional #3</v>
      </c>
      <c r="N58" s="10">
        <f t="shared" si="12"/>
        <v>0</v>
      </c>
    </row>
    <row r="59" spans="1:14" ht="15.75">
      <c r="A59" s="10">
        <v>0.039</v>
      </c>
      <c r="B59" s="10">
        <f t="shared" si="6"/>
        <v>2000.039</v>
      </c>
      <c r="C59" s="121">
        <f t="shared" si="7"/>
        <v>1</v>
      </c>
      <c r="D59" s="23" t="str">
        <f>Scoreboard!$B$32</f>
        <v>Player 3</v>
      </c>
      <c r="E59" s="24" t="str">
        <f>Scoreboard!$B$28</f>
        <v>Runner-up, Regional #3</v>
      </c>
      <c r="F59" s="25"/>
      <c r="G59" s="69">
        <f>Scoreboard!$C$32</f>
        <v>0</v>
      </c>
      <c r="H59" s="10">
        <f>Scoreboard!H32</f>
        <v>2000</v>
      </c>
      <c r="I59" s="1">
        <v>39</v>
      </c>
      <c r="J59" s="10">
        <f t="shared" si="8"/>
        <v>2000.039</v>
      </c>
      <c r="K59" s="10">
        <f t="shared" si="9"/>
        <v>1</v>
      </c>
      <c r="L59" s="10" t="str">
        <f t="shared" si="10"/>
        <v>Player 3</v>
      </c>
      <c r="M59" s="10" t="str">
        <f t="shared" si="11"/>
        <v>Runner-up, Regional #3</v>
      </c>
      <c r="N59" s="10">
        <f t="shared" si="12"/>
        <v>0</v>
      </c>
    </row>
    <row r="60" spans="1:14" ht="15.75">
      <c r="A60" s="10">
        <v>0.04</v>
      </c>
      <c r="B60" s="10">
        <f t="shared" si="6"/>
        <v>2000.04</v>
      </c>
      <c r="C60" s="121">
        <f t="shared" si="7"/>
        <v>1</v>
      </c>
      <c r="D60" s="23" t="str">
        <f>Scoreboard!$B$33</f>
        <v>Player 4</v>
      </c>
      <c r="E60" s="24" t="str">
        <f>Scoreboard!$B$28</f>
        <v>Runner-up, Regional #3</v>
      </c>
      <c r="F60" s="25"/>
      <c r="G60" s="69">
        <f>Scoreboard!$C$33</f>
        <v>0</v>
      </c>
      <c r="H60" s="10">
        <f>Scoreboard!H33</f>
        <v>2000</v>
      </c>
      <c r="I60" s="1">
        <v>40</v>
      </c>
      <c r="J60" s="10">
        <f t="shared" si="8"/>
        <v>2000.04</v>
      </c>
      <c r="K60" s="10">
        <f t="shared" si="9"/>
        <v>1</v>
      </c>
      <c r="L60" s="10" t="str">
        <f t="shared" si="10"/>
        <v>Player 4</v>
      </c>
      <c r="M60" s="10" t="str">
        <f t="shared" si="11"/>
        <v>Runner-up, Regional #3</v>
      </c>
      <c r="N60" s="10">
        <f t="shared" si="12"/>
        <v>0</v>
      </c>
    </row>
    <row r="61" spans="1:14" ht="15.75">
      <c r="A61" s="10">
        <v>0.041</v>
      </c>
      <c r="B61" s="10">
        <f t="shared" si="6"/>
        <v>2000.041</v>
      </c>
      <c r="C61" s="121">
        <f t="shared" si="7"/>
        <v>1</v>
      </c>
      <c r="D61" s="23" t="str">
        <f>Scoreboard!$B$34</f>
        <v>Player 5</v>
      </c>
      <c r="E61" s="24" t="str">
        <f>Scoreboard!$B$28</f>
        <v>Runner-up, Regional #3</v>
      </c>
      <c r="F61" s="25"/>
      <c r="G61" s="69">
        <f>Scoreboard!$C$34</f>
        <v>0</v>
      </c>
      <c r="H61" s="10">
        <f>Scoreboard!H34</f>
        <v>2000</v>
      </c>
      <c r="I61" s="1">
        <v>41</v>
      </c>
      <c r="J61" s="10">
        <f t="shared" si="8"/>
        <v>2000.041</v>
      </c>
      <c r="K61" s="10">
        <f t="shared" si="9"/>
        <v>1</v>
      </c>
      <c r="L61" s="10" t="str">
        <f t="shared" si="10"/>
        <v>Player 5</v>
      </c>
      <c r="M61" s="10" t="str">
        <f t="shared" si="11"/>
        <v>Runner-up, Regional #3</v>
      </c>
      <c r="N61" s="10">
        <f t="shared" si="12"/>
        <v>0</v>
      </c>
    </row>
    <row r="62" spans="1:14" ht="15.75">
      <c r="A62" s="10">
        <v>0.042</v>
      </c>
      <c r="B62" s="10">
        <f t="shared" si="6"/>
        <v>2000.042</v>
      </c>
      <c r="C62" s="121">
        <f t="shared" si="7"/>
        <v>1</v>
      </c>
      <c r="D62" s="23" t="str">
        <f>Scoreboard!$B$35</f>
        <v>Player 6</v>
      </c>
      <c r="E62" s="24" t="str">
        <f>Scoreboard!$B$28</f>
        <v>Runner-up, Regional #3</v>
      </c>
      <c r="F62" s="25"/>
      <c r="G62" s="69">
        <f>Scoreboard!$C$35</f>
        <v>0</v>
      </c>
      <c r="H62" s="10">
        <f>Scoreboard!H35</f>
        <v>2000</v>
      </c>
      <c r="I62" s="1">
        <v>42</v>
      </c>
      <c r="J62" s="10">
        <f t="shared" si="8"/>
        <v>2000.042</v>
      </c>
      <c r="K62" s="10">
        <f t="shared" si="9"/>
        <v>1</v>
      </c>
      <c r="L62" s="10" t="str">
        <f t="shared" si="10"/>
        <v>Player 6</v>
      </c>
      <c r="M62" s="10" t="str">
        <f t="shared" si="11"/>
        <v>Runner-up, Regional #3</v>
      </c>
      <c r="N62" s="10">
        <f t="shared" si="12"/>
        <v>0</v>
      </c>
    </row>
    <row r="63" spans="1:14" ht="15.75">
      <c r="A63" s="10">
        <v>0.043</v>
      </c>
      <c r="B63" s="10">
        <f t="shared" si="6"/>
        <v>2000.043</v>
      </c>
      <c r="C63" s="121">
        <f t="shared" si="7"/>
        <v>1</v>
      </c>
      <c r="D63" s="23" t="str">
        <f>Scoreboard!$L$30</f>
        <v>Player 1</v>
      </c>
      <c r="E63" s="24" t="str">
        <f>Scoreboard!$L$28</f>
        <v>Runner-up, Regional #4</v>
      </c>
      <c r="F63" s="25"/>
      <c r="G63" s="69">
        <f>Scoreboard!$M$30</f>
        <v>0</v>
      </c>
      <c r="H63" s="10">
        <f>Scoreboard!R30</f>
        <v>2000</v>
      </c>
      <c r="I63" s="1">
        <v>43</v>
      </c>
      <c r="J63" s="10">
        <f t="shared" si="8"/>
        <v>2000.043</v>
      </c>
      <c r="K63" s="10">
        <f t="shared" si="9"/>
        <v>1</v>
      </c>
      <c r="L63" s="10" t="str">
        <f t="shared" si="10"/>
        <v>Player 1</v>
      </c>
      <c r="M63" s="10" t="str">
        <f t="shared" si="11"/>
        <v>Runner-up, Regional #4</v>
      </c>
      <c r="N63" s="10">
        <f t="shared" si="12"/>
        <v>0</v>
      </c>
    </row>
    <row r="64" spans="1:14" ht="15.75">
      <c r="A64" s="10">
        <v>0.044</v>
      </c>
      <c r="B64" s="10">
        <f t="shared" si="6"/>
        <v>2000.044</v>
      </c>
      <c r="C64" s="121">
        <f t="shared" si="7"/>
        <v>1</v>
      </c>
      <c r="D64" s="23" t="str">
        <f>Scoreboard!$L$31</f>
        <v>Player 2</v>
      </c>
      <c r="E64" s="24" t="str">
        <f>Scoreboard!$L$28</f>
        <v>Runner-up, Regional #4</v>
      </c>
      <c r="F64" s="25"/>
      <c r="G64" s="69">
        <f>Scoreboard!$M$31</f>
        <v>0</v>
      </c>
      <c r="H64" s="10">
        <f>Scoreboard!R31</f>
        <v>2000</v>
      </c>
      <c r="I64" s="1">
        <v>44</v>
      </c>
      <c r="J64" s="10">
        <f t="shared" si="8"/>
        <v>2000.044</v>
      </c>
      <c r="K64" s="10">
        <f t="shared" si="9"/>
        <v>1</v>
      </c>
      <c r="L64" s="10" t="str">
        <f t="shared" si="10"/>
        <v>Player 2</v>
      </c>
      <c r="M64" s="10" t="str">
        <f t="shared" si="11"/>
        <v>Runner-up, Regional #4</v>
      </c>
      <c r="N64" s="10">
        <f t="shared" si="12"/>
        <v>0</v>
      </c>
    </row>
    <row r="65" spans="1:14" ht="15.75">
      <c r="A65" s="10">
        <v>0.045</v>
      </c>
      <c r="B65" s="10">
        <f t="shared" si="6"/>
        <v>2000.045</v>
      </c>
      <c r="C65" s="121">
        <f t="shared" si="7"/>
        <v>1</v>
      </c>
      <c r="D65" s="23" t="str">
        <f>Scoreboard!$L$32</f>
        <v>Player 3</v>
      </c>
      <c r="E65" s="24" t="str">
        <f>Scoreboard!$L$28</f>
        <v>Runner-up, Regional #4</v>
      </c>
      <c r="F65" s="25"/>
      <c r="G65" s="69">
        <f>Scoreboard!$M$32</f>
        <v>0</v>
      </c>
      <c r="H65" s="10">
        <f>Scoreboard!R32</f>
        <v>2000</v>
      </c>
      <c r="I65" s="1">
        <v>45</v>
      </c>
      <c r="J65" s="10">
        <f t="shared" si="8"/>
        <v>2000.045</v>
      </c>
      <c r="K65" s="10">
        <f t="shared" si="9"/>
        <v>1</v>
      </c>
      <c r="L65" s="10" t="str">
        <f t="shared" si="10"/>
        <v>Player 3</v>
      </c>
      <c r="M65" s="10" t="str">
        <f t="shared" si="11"/>
        <v>Runner-up, Regional #4</v>
      </c>
      <c r="N65" s="10">
        <f t="shared" si="12"/>
        <v>0</v>
      </c>
    </row>
    <row r="66" spans="1:14" ht="15.75">
      <c r="A66" s="10">
        <v>0.046</v>
      </c>
      <c r="B66" s="10">
        <f t="shared" si="6"/>
        <v>2000.046</v>
      </c>
      <c r="C66" s="121">
        <f t="shared" si="7"/>
        <v>1</v>
      </c>
      <c r="D66" s="23" t="str">
        <f>Scoreboard!$L$33</f>
        <v>Player 4</v>
      </c>
      <c r="E66" s="24" t="str">
        <f>Scoreboard!$L$28</f>
        <v>Runner-up, Regional #4</v>
      </c>
      <c r="F66" s="25"/>
      <c r="G66" s="69">
        <f>Scoreboard!$M$33</f>
        <v>0</v>
      </c>
      <c r="H66" s="10">
        <f>Scoreboard!R33</f>
        <v>2000</v>
      </c>
      <c r="I66" s="1">
        <v>46</v>
      </c>
      <c r="J66" s="10">
        <f t="shared" si="8"/>
        <v>2000.046</v>
      </c>
      <c r="K66" s="10">
        <f t="shared" si="9"/>
        <v>1</v>
      </c>
      <c r="L66" s="10" t="str">
        <f t="shared" si="10"/>
        <v>Player 4</v>
      </c>
      <c r="M66" s="10" t="str">
        <f t="shared" si="11"/>
        <v>Runner-up, Regional #4</v>
      </c>
      <c r="N66" s="10">
        <f t="shared" si="12"/>
        <v>0</v>
      </c>
    </row>
    <row r="67" spans="1:14" ht="15.75">
      <c r="A67" s="10">
        <v>0.047</v>
      </c>
      <c r="B67" s="10">
        <f t="shared" si="6"/>
        <v>2000.047</v>
      </c>
      <c r="C67" s="121">
        <f t="shared" si="7"/>
        <v>1</v>
      </c>
      <c r="D67" s="23" t="str">
        <f>Scoreboard!$L$34</f>
        <v>Player 5</v>
      </c>
      <c r="E67" s="24" t="str">
        <f>Scoreboard!$L$28</f>
        <v>Runner-up, Regional #4</v>
      </c>
      <c r="F67" s="25"/>
      <c r="G67" s="69">
        <f>Scoreboard!$M$34</f>
        <v>0</v>
      </c>
      <c r="H67" s="10">
        <f>Scoreboard!R34</f>
        <v>2000</v>
      </c>
      <c r="I67" s="1">
        <v>47</v>
      </c>
      <c r="J67" s="10">
        <f t="shared" si="8"/>
        <v>2000.047</v>
      </c>
      <c r="K67" s="10">
        <f t="shared" si="9"/>
        <v>1</v>
      </c>
      <c r="L67" s="10" t="str">
        <f t="shared" si="10"/>
        <v>Player 5</v>
      </c>
      <c r="M67" s="10" t="str">
        <f t="shared" si="11"/>
        <v>Runner-up, Regional #4</v>
      </c>
      <c r="N67" s="10">
        <f t="shared" si="12"/>
        <v>0</v>
      </c>
    </row>
    <row r="68" spans="1:14" ht="15.75">
      <c r="A68" s="10">
        <v>0.048</v>
      </c>
      <c r="B68" s="10">
        <f t="shared" si="6"/>
        <v>2000.048</v>
      </c>
      <c r="C68" s="121">
        <f t="shared" si="7"/>
        <v>1</v>
      </c>
      <c r="D68" s="23" t="str">
        <f>Scoreboard!$L$35</f>
        <v>Player 6</v>
      </c>
      <c r="E68" s="24" t="str">
        <f>Scoreboard!$L$28</f>
        <v>Runner-up, Regional #4</v>
      </c>
      <c r="F68" s="25"/>
      <c r="G68" s="69">
        <f>Scoreboard!$M$35</f>
        <v>0</v>
      </c>
      <c r="H68" s="10">
        <f>Scoreboard!R35</f>
        <v>2000</v>
      </c>
      <c r="I68" s="1">
        <v>48</v>
      </c>
      <c r="J68" s="10">
        <f t="shared" si="8"/>
        <v>2000.048</v>
      </c>
      <c r="K68" s="10">
        <f t="shared" si="9"/>
        <v>1</v>
      </c>
      <c r="L68" s="10" t="str">
        <f t="shared" si="10"/>
        <v>Player 6</v>
      </c>
      <c r="M68" s="10" t="str">
        <f t="shared" si="11"/>
        <v>Runner-up, Regional #4</v>
      </c>
      <c r="N68" s="10">
        <f t="shared" si="12"/>
        <v>0</v>
      </c>
    </row>
    <row r="69" spans="1:14" ht="15.75">
      <c r="A69" s="10">
        <v>0.049</v>
      </c>
      <c r="B69" s="10">
        <f t="shared" si="6"/>
        <v>2000.049</v>
      </c>
      <c r="C69" s="121">
        <f t="shared" si="7"/>
        <v>1</v>
      </c>
      <c r="D69" s="23" t="str">
        <f>Scoreboard!$B$39</f>
        <v>Player 1</v>
      </c>
      <c r="E69" s="24" t="str">
        <f>Scoreboard!$B$37</f>
        <v>Third Place, Regional #1</v>
      </c>
      <c r="F69" s="25"/>
      <c r="G69" s="69">
        <f>Scoreboard!$C39</f>
        <v>0</v>
      </c>
      <c r="H69" s="10">
        <f>Scoreboard!H39</f>
        <v>2000</v>
      </c>
      <c r="I69" s="1">
        <v>49</v>
      </c>
      <c r="J69" s="10">
        <f t="shared" si="8"/>
        <v>2000.049</v>
      </c>
      <c r="K69" s="10">
        <f t="shared" si="9"/>
        <v>1</v>
      </c>
      <c r="L69" s="10" t="str">
        <f t="shared" si="10"/>
        <v>Player 1</v>
      </c>
      <c r="M69" s="10" t="str">
        <f t="shared" si="11"/>
        <v>Third Place, Regional #1</v>
      </c>
      <c r="N69" s="10">
        <f t="shared" si="12"/>
        <v>0</v>
      </c>
    </row>
    <row r="70" spans="1:14" ht="15.75">
      <c r="A70" s="10">
        <v>0.05</v>
      </c>
      <c r="B70" s="10">
        <f t="shared" si="6"/>
        <v>2000.05</v>
      </c>
      <c r="C70" s="121">
        <f t="shared" si="7"/>
        <v>1</v>
      </c>
      <c r="D70" s="23" t="str">
        <f>Scoreboard!$B$40</f>
        <v>Player 2</v>
      </c>
      <c r="E70" s="24" t="str">
        <f>Scoreboard!$B$37</f>
        <v>Third Place, Regional #1</v>
      </c>
      <c r="F70" s="25"/>
      <c r="G70" s="69">
        <f>Scoreboard!$C$40</f>
        <v>0</v>
      </c>
      <c r="H70" s="10">
        <f>Scoreboard!H40</f>
        <v>2000</v>
      </c>
      <c r="I70" s="1">
        <v>50</v>
      </c>
      <c r="J70" s="10">
        <f t="shared" si="8"/>
        <v>2000.05</v>
      </c>
      <c r="K70" s="10">
        <f t="shared" si="9"/>
        <v>1</v>
      </c>
      <c r="L70" s="10" t="str">
        <f t="shared" si="10"/>
        <v>Player 2</v>
      </c>
      <c r="M70" s="10" t="str">
        <f t="shared" si="11"/>
        <v>Third Place, Regional #1</v>
      </c>
      <c r="N70" s="10">
        <f t="shared" si="12"/>
        <v>0</v>
      </c>
    </row>
    <row r="71" spans="1:14" ht="15.75">
      <c r="A71" s="10">
        <v>0.051</v>
      </c>
      <c r="B71" s="10">
        <f t="shared" si="6"/>
        <v>2000.051</v>
      </c>
      <c r="C71" s="121">
        <f t="shared" si="7"/>
        <v>1</v>
      </c>
      <c r="D71" s="23" t="str">
        <f>Scoreboard!$B$41</f>
        <v>Player 3</v>
      </c>
      <c r="E71" s="24" t="str">
        <f>Scoreboard!$B$37</f>
        <v>Third Place, Regional #1</v>
      </c>
      <c r="F71" s="25"/>
      <c r="G71" s="69">
        <f>Scoreboard!$C$41</f>
        <v>0</v>
      </c>
      <c r="H71" s="10">
        <f>Scoreboard!H41</f>
        <v>2000</v>
      </c>
      <c r="I71" s="1">
        <v>51</v>
      </c>
      <c r="J71" s="10">
        <f t="shared" si="8"/>
        <v>2000.051</v>
      </c>
      <c r="K71" s="10">
        <f t="shared" si="9"/>
        <v>1</v>
      </c>
      <c r="L71" s="10" t="str">
        <f t="shared" si="10"/>
        <v>Player 3</v>
      </c>
      <c r="M71" s="10" t="str">
        <f t="shared" si="11"/>
        <v>Third Place, Regional #1</v>
      </c>
      <c r="N71" s="10">
        <f t="shared" si="12"/>
        <v>0</v>
      </c>
    </row>
    <row r="72" spans="1:14" ht="15.75">
      <c r="A72" s="10">
        <v>0.052</v>
      </c>
      <c r="B72" s="10">
        <f t="shared" si="6"/>
        <v>2000.052</v>
      </c>
      <c r="C72" s="121">
        <f t="shared" si="7"/>
        <v>1</v>
      </c>
      <c r="D72" s="23" t="str">
        <f>Scoreboard!$B$42</f>
        <v>Player 4</v>
      </c>
      <c r="E72" s="24" t="str">
        <f>Scoreboard!$B$37</f>
        <v>Third Place, Regional #1</v>
      </c>
      <c r="F72" s="25"/>
      <c r="G72" s="69">
        <f>Scoreboard!$C$42</f>
        <v>0</v>
      </c>
      <c r="H72" s="10">
        <f>Scoreboard!H42</f>
        <v>2000</v>
      </c>
      <c r="I72" s="1">
        <v>52</v>
      </c>
      <c r="J72" s="10">
        <f t="shared" si="8"/>
        <v>2000.052</v>
      </c>
      <c r="K72" s="10">
        <f t="shared" si="9"/>
        <v>1</v>
      </c>
      <c r="L72" s="10" t="str">
        <f t="shared" si="10"/>
        <v>Player 4</v>
      </c>
      <c r="M72" s="10" t="str">
        <f t="shared" si="11"/>
        <v>Third Place, Regional #1</v>
      </c>
      <c r="N72" s="10">
        <f t="shared" si="12"/>
        <v>0</v>
      </c>
    </row>
    <row r="73" spans="1:14" ht="15.75">
      <c r="A73" s="10">
        <v>0.053</v>
      </c>
      <c r="B73" s="10">
        <f t="shared" si="6"/>
        <v>2000.053</v>
      </c>
      <c r="C73" s="121">
        <f t="shared" si="7"/>
        <v>1</v>
      </c>
      <c r="D73" s="23" t="str">
        <f>Scoreboard!$B$43</f>
        <v>Player 5</v>
      </c>
      <c r="E73" s="24" t="str">
        <f>Scoreboard!$B$37</f>
        <v>Third Place, Regional #1</v>
      </c>
      <c r="F73" s="25"/>
      <c r="G73" s="69">
        <f>Scoreboard!$C$43</f>
        <v>0</v>
      </c>
      <c r="H73" s="10">
        <f>Scoreboard!H43</f>
        <v>2000</v>
      </c>
      <c r="I73" s="1">
        <v>53</v>
      </c>
      <c r="J73" s="10">
        <f t="shared" si="8"/>
        <v>2000.053</v>
      </c>
      <c r="K73" s="10">
        <f t="shared" si="9"/>
        <v>1</v>
      </c>
      <c r="L73" s="10" t="str">
        <f t="shared" si="10"/>
        <v>Player 5</v>
      </c>
      <c r="M73" s="10" t="str">
        <f t="shared" si="11"/>
        <v>Third Place, Regional #1</v>
      </c>
      <c r="N73" s="10">
        <f t="shared" si="12"/>
        <v>0</v>
      </c>
    </row>
    <row r="74" spans="1:14" ht="15.75">
      <c r="A74" s="10">
        <v>0.054</v>
      </c>
      <c r="B74" s="10">
        <f t="shared" si="6"/>
        <v>2000.054</v>
      </c>
      <c r="C74" s="121">
        <f t="shared" si="7"/>
        <v>1</v>
      </c>
      <c r="D74" s="23" t="str">
        <f>Scoreboard!$B$44</f>
        <v>Player 6</v>
      </c>
      <c r="E74" s="24" t="str">
        <f>Scoreboard!$B$37</f>
        <v>Third Place, Regional #1</v>
      </c>
      <c r="F74" s="25"/>
      <c r="G74" s="69">
        <f>Scoreboard!$C$44</f>
        <v>0</v>
      </c>
      <c r="H74" s="10">
        <f>Scoreboard!H44</f>
        <v>2000</v>
      </c>
      <c r="I74" s="1">
        <v>54</v>
      </c>
      <c r="J74" s="10">
        <f t="shared" si="8"/>
        <v>2000.054</v>
      </c>
      <c r="K74" s="10">
        <f t="shared" si="9"/>
        <v>1</v>
      </c>
      <c r="L74" s="10" t="str">
        <f t="shared" si="10"/>
        <v>Player 6</v>
      </c>
      <c r="M74" s="10" t="str">
        <f t="shared" si="11"/>
        <v>Third Place, Regional #1</v>
      </c>
      <c r="N74" s="10">
        <f t="shared" si="12"/>
        <v>0</v>
      </c>
    </row>
    <row r="75" spans="1:14" ht="15.75">
      <c r="A75" s="10">
        <v>0.055</v>
      </c>
      <c r="B75" s="10">
        <f t="shared" si="6"/>
        <v>2000.055</v>
      </c>
      <c r="C75" s="121">
        <f t="shared" si="7"/>
        <v>1</v>
      </c>
      <c r="D75" s="23" t="str">
        <f>Scoreboard!$L$39</f>
        <v>Player 1</v>
      </c>
      <c r="E75" s="24" t="str">
        <f>Scoreboard!$L$37</f>
        <v>Third Place, Regional #2</v>
      </c>
      <c r="F75" s="25"/>
      <c r="G75" s="69">
        <f>Scoreboard!$M$39</f>
        <v>0</v>
      </c>
      <c r="H75" s="10">
        <f>Scoreboard!R39</f>
        <v>2000</v>
      </c>
      <c r="I75" s="1">
        <v>55</v>
      </c>
      <c r="J75" s="10">
        <f t="shared" si="8"/>
        <v>2000.055</v>
      </c>
      <c r="K75" s="10">
        <f t="shared" si="9"/>
        <v>1</v>
      </c>
      <c r="L75" s="10" t="str">
        <f t="shared" si="10"/>
        <v>Player 1</v>
      </c>
      <c r="M75" s="10" t="str">
        <f t="shared" si="11"/>
        <v>Third Place, Regional #2</v>
      </c>
      <c r="N75" s="10">
        <f t="shared" si="12"/>
        <v>0</v>
      </c>
    </row>
    <row r="76" spans="1:14" ht="15.75">
      <c r="A76" s="10">
        <v>0.056</v>
      </c>
      <c r="B76" s="10">
        <f t="shared" si="6"/>
        <v>2000.056</v>
      </c>
      <c r="C76" s="121">
        <f t="shared" si="7"/>
        <v>1</v>
      </c>
      <c r="D76" s="23" t="str">
        <f>Scoreboard!$L$40</f>
        <v>Player 2</v>
      </c>
      <c r="E76" s="24" t="str">
        <f>Scoreboard!$L$37</f>
        <v>Third Place, Regional #2</v>
      </c>
      <c r="F76" s="25"/>
      <c r="G76" s="69">
        <f>Scoreboard!$M$40</f>
        <v>0</v>
      </c>
      <c r="H76" s="10">
        <f>Scoreboard!R40</f>
        <v>2000</v>
      </c>
      <c r="I76" s="1">
        <v>56</v>
      </c>
      <c r="J76" s="10">
        <f t="shared" si="8"/>
        <v>2000.056</v>
      </c>
      <c r="K76" s="10">
        <f t="shared" si="9"/>
        <v>1</v>
      </c>
      <c r="L76" s="10" t="str">
        <f t="shared" si="10"/>
        <v>Player 2</v>
      </c>
      <c r="M76" s="10" t="str">
        <f t="shared" si="11"/>
        <v>Third Place, Regional #2</v>
      </c>
      <c r="N76" s="10">
        <f t="shared" si="12"/>
        <v>0</v>
      </c>
    </row>
    <row r="77" spans="1:14" ht="15.75">
      <c r="A77" s="10">
        <v>0.057</v>
      </c>
      <c r="B77" s="10">
        <f t="shared" si="6"/>
        <v>2000.057</v>
      </c>
      <c r="C77" s="121">
        <f t="shared" si="7"/>
        <v>1</v>
      </c>
      <c r="D77" s="23" t="str">
        <f>Scoreboard!$L$41</f>
        <v>Player 3</v>
      </c>
      <c r="E77" s="24" t="str">
        <f>Scoreboard!$L$37</f>
        <v>Third Place, Regional #2</v>
      </c>
      <c r="F77" s="25"/>
      <c r="G77" s="69">
        <f>Scoreboard!$M$41</f>
        <v>0</v>
      </c>
      <c r="H77" s="10">
        <f>Scoreboard!R41</f>
        <v>2000</v>
      </c>
      <c r="I77" s="1">
        <v>57</v>
      </c>
      <c r="J77" s="10">
        <f t="shared" si="8"/>
        <v>2000.057</v>
      </c>
      <c r="K77" s="10">
        <f t="shared" si="9"/>
        <v>1</v>
      </c>
      <c r="L77" s="10" t="str">
        <f t="shared" si="10"/>
        <v>Player 3</v>
      </c>
      <c r="M77" s="10" t="str">
        <f t="shared" si="11"/>
        <v>Third Place, Regional #2</v>
      </c>
      <c r="N77" s="10">
        <f t="shared" si="12"/>
        <v>0</v>
      </c>
    </row>
    <row r="78" spans="1:14" ht="15.75">
      <c r="A78" s="10">
        <v>0.058</v>
      </c>
      <c r="B78" s="10">
        <f t="shared" si="6"/>
        <v>2000.058</v>
      </c>
      <c r="C78" s="121">
        <f t="shared" si="7"/>
        <v>1</v>
      </c>
      <c r="D78" s="23" t="str">
        <f>Scoreboard!$L$42</f>
        <v>Player 4</v>
      </c>
      <c r="E78" s="24" t="str">
        <f>Scoreboard!$L$37</f>
        <v>Third Place, Regional #2</v>
      </c>
      <c r="F78" s="25"/>
      <c r="G78" s="69">
        <f>Scoreboard!$M$42</f>
        <v>0</v>
      </c>
      <c r="H78" s="10">
        <f>Scoreboard!R42</f>
        <v>2000</v>
      </c>
      <c r="I78" s="1">
        <v>58</v>
      </c>
      <c r="J78" s="10">
        <f t="shared" si="8"/>
        <v>2000.058</v>
      </c>
      <c r="K78" s="10">
        <f t="shared" si="9"/>
        <v>1</v>
      </c>
      <c r="L78" s="10" t="str">
        <f t="shared" si="10"/>
        <v>Player 4</v>
      </c>
      <c r="M78" s="10" t="str">
        <f t="shared" si="11"/>
        <v>Third Place, Regional #2</v>
      </c>
      <c r="N78" s="10">
        <f t="shared" si="12"/>
        <v>0</v>
      </c>
    </row>
    <row r="79" spans="1:14" ht="15.75">
      <c r="A79" s="10">
        <v>0.059</v>
      </c>
      <c r="B79" s="10">
        <f t="shared" si="6"/>
        <v>2000.059</v>
      </c>
      <c r="C79" s="121">
        <f t="shared" si="7"/>
        <v>1</v>
      </c>
      <c r="D79" s="23" t="str">
        <f>Scoreboard!$L$43</f>
        <v>Player 5</v>
      </c>
      <c r="E79" s="24" t="str">
        <f>Scoreboard!$L$37</f>
        <v>Third Place, Regional #2</v>
      </c>
      <c r="F79" s="25"/>
      <c r="G79" s="69">
        <f>Scoreboard!$M$43</f>
        <v>0</v>
      </c>
      <c r="H79" s="10">
        <f>Scoreboard!R43</f>
        <v>2000</v>
      </c>
      <c r="I79" s="1">
        <v>59</v>
      </c>
      <c r="J79" s="10">
        <f t="shared" si="8"/>
        <v>2000.059</v>
      </c>
      <c r="K79" s="10">
        <f t="shared" si="9"/>
        <v>1</v>
      </c>
      <c r="L79" s="10" t="str">
        <f t="shared" si="10"/>
        <v>Player 5</v>
      </c>
      <c r="M79" s="10" t="str">
        <f t="shared" si="11"/>
        <v>Third Place, Regional #2</v>
      </c>
      <c r="N79" s="10">
        <f t="shared" si="12"/>
        <v>0</v>
      </c>
    </row>
    <row r="80" spans="1:14" ht="15.75">
      <c r="A80" s="10">
        <v>0.06</v>
      </c>
      <c r="B80" s="10">
        <f t="shared" si="6"/>
        <v>2000.06</v>
      </c>
      <c r="C80" s="121">
        <f t="shared" si="7"/>
        <v>1</v>
      </c>
      <c r="D80" s="23" t="str">
        <f>Scoreboard!$L$44</f>
        <v>Player 6</v>
      </c>
      <c r="E80" s="24" t="str">
        <f>Scoreboard!$L$37</f>
        <v>Third Place, Regional #2</v>
      </c>
      <c r="F80" s="25"/>
      <c r="G80" s="69">
        <f>Scoreboard!$M$44</f>
        <v>0</v>
      </c>
      <c r="H80" s="10">
        <f>Scoreboard!R44</f>
        <v>2000</v>
      </c>
      <c r="I80" s="1">
        <v>60</v>
      </c>
      <c r="J80" s="10">
        <f t="shared" si="8"/>
        <v>2000.06</v>
      </c>
      <c r="K80" s="10">
        <f t="shared" si="9"/>
        <v>1</v>
      </c>
      <c r="L80" s="10" t="str">
        <f t="shared" si="10"/>
        <v>Player 6</v>
      </c>
      <c r="M80" s="10" t="str">
        <f t="shared" si="11"/>
        <v>Third Place, Regional #2</v>
      </c>
      <c r="N80" s="10">
        <f t="shared" si="12"/>
        <v>0</v>
      </c>
    </row>
    <row r="81" spans="1:14" ht="15.75">
      <c r="A81" s="10">
        <v>0.061</v>
      </c>
      <c r="B81" s="10">
        <f t="shared" si="6"/>
        <v>2000.061</v>
      </c>
      <c r="C81" s="121">
        <f t="shared" si="7"/>
        <v>1</v>
      </c>
      <c r="D81" s="23" t="str">
        <f>Scoreboard!B48</f>
        <v>Player 1</v>
      </c>
      <c r="E81" s="24" t="str">
        <f>Scoreboard!$B$46</f>
        <v>Third Place, Regional #3</v>
      </c>
      <c r="F81" s="25"/>
      <c r="G81" s="69">
        <f>Scoreboard!C48</f>
        <v>0</v>
      </c>
      <c r="H81" s="10">
        <f>Scoreboard!H48</f>
        <v>2000</v>
      </c>
      <c r="I81" s="1">
        <v>61</v>
      </c>
      <c r="J81" s="10">
        <f t="shared" si="8"/>
        <v>2000.061</v>
      </c>
      <c r="K81" s="10">
        <f t="shared" si="9"/>
        <v>1</v>
      </c>
      <c r="L81" s="10" t="str">
        <f t="shared" si="10"/>
        <v>Player 1</v>
      </c>
      <c r="M81" s="10" t="str">
        <f t="shared" si="11"/>
        <v>Third Place, Regional #3</v>
      </c>
      <c r="N81" s="10">
        <f t="shared" si="12"/>
        <v>0</v>
      </c>
    </row>
    <row r="82" spans="1:14" ht="15.75">
      <c r="A82" s="10">
        <v>0.062</v>
      </c>
      <c r="B82" s="10">
        <f t="shared" si="6"/>
        <v>2000.062</v>
      </c>
      <c r="C82" s="121">
        <f t="shared" si="7"/>
        <v>1</v>
      </c>
      <c r="D82" s="23" t="str">
        <f>Scoreboard!B49</f>
        <v>Player 2</v>
      </c>
      <c r="E82" s="24" t="str">
        <f>Scoreboard!$B$46</f>
        <v>Third Place, Regional #3</v>
      </c>
      <c r="F82" s="25"/>
      <c r="G82" s="69">
        <f>Scoreboard!C49</f>
        <v>0</v>
      </c>
      <c r="H82" s="10">
        <f>Scoreboard!H49</f>
        <v>2000</v>
      </c>
      <c r="I82" s="1">
        <v>62</v>
      </c>
      <c r="J82" s="10">
        <f t="shared" si="8"/>
        <v>2000.062</v>
      </c>
      <c r="K82" s="10">
        <f t="shared" si="9"/>
        <v>1</v>
      </c>
      <c r="L82" s="10" t="str">
        <f t="shared" si="10"/>
        <v>Player 2</v>
      </c>
      <c r="M82" s="10" t="str">
        <f t="shared" si="11"/>
        <v>Third Place, Regional #3</v>
      </c>
      <c r="N82" s="10">
        <f t="shared" si="12"/>
        <v>0</v>
      </c>
    </row>
    <row r="83" spans="1:14" ht="15.75">
      <c r="A83" s="10">
        <v>0.063</v>
      </c>
      <c r="B83" s="10">
        <f t="shared" si="6"/>
        <v>2000.063</v>
      </c>
      <c r="C83" s="121">
        <f t="shared" si="7"/>
        <v>1</v>
      </c>
      <c r="D83" s="23" t="str">
        <f>Scoreboard!B50</f>
        <v>Player 3</v>
      </c>
      <c r="E83" s="24" t="str">
        <f>Scoreboard!$B$46</f>
        <v>Third Place, Regional #3</v>
      </c>
      <c r="F83" s="25"/>
      <c r="G83" s="69">
        <f>Scoreboard!C50</f>
        <v>0</v>
      </c>
      <c r="H83" s="10">
        <f>Scoreboard!H50</f>
        <v>2000</v>
      </c>
      <c r="I83" s="1">
        <v>63</v>
      </c>
      <c r="J83" s="10">
        <f t="shared" si="8"/>
        <v>2000.063</v>
      </c>
      <c r="K83" s="10">
        <f t="shared" si="9"/>
        <v>1</v>
      </c>
      <c r="L83" s="10" t="str">
        <f t="shared" si="10"/>
        <v>Player 3</v>
      </c>
      <c r="M83" s="10" t="str">
        <f t="shared" si="11"/>
        <v>Third Place, Regional #3</v>
      </c>
      <c r="N83" s="10">
        <f t="shared" si="12"/>
        <v>0</v>
      </c>
    </row>
    <row r="84" spans="1:14" ht="15.75">
      <c r="A84" s="10">
        <v>0.064</v>
      </c>
      <c r="B84" s="10">
        <f t="shared" si="6"/>
        <v>2000.064</v>
      </c>
      <c r="C84" s="121">
        <f t="shared" si="7"/>
        <v>1</v>
      </c>
      <c r="D84" s="23" t="str">
        <f>Scoreboard!B51</f>
        <v>Player 4</v>
      </c>
      <c r="E84" s="24" t="str">
        <f>Scoreboard!$B$46</f>
        <v>Third Place, Regional #3</v>
      </c>
      <c r="F84" s="25"/>
      <c r="G84" s="69">
        <f>Scoreboard!C51</f>
        <v>0</v>
      </c>
      <c r="H84" s="10">
        <f>Scoreboard!H51</f>
        <v>2000</v>
      </c>
      <c r="I84" s="1">
        <v>64</v>
      </c>
      <c r="J84" s="10">
        <f t="shared" si="8"/>
        <v>2000.064</v>
      </c>
      <c r="K84" s="10">
        <f t="shared" si="9"/>
        <v>1</v>
      </c>
      <c r="L84" s="10" t="str">
        <f t="shared" si="10"/>
        <v>Player 4</v>
      </c>
      <c r="M84" s="10" t="str">
        <f t="shared" si="11"/>
        <v>Third Place, Regional #3</v>
      </c>
      <c r="N84" s="10">
        <f t="shared" si="12"/>
        <v>0</v>
      </c>
    </row>
    <row r="85" spans="1:14" ht="15.75">
      <c r="A85" s="10">
        <v>0.065</v>
      </c>
      <c r="B85" s="10">
        <f t="shared" si="6"/>
        <v>2000.065</v>
      </c>
      <c r="C85" s="121">
        <f t="shared" si="7"/>
        <v>1</v>
      </c>
      <c r="D85" s="23" t="str">
        <f>Scoreboard!B52</f>
        <v>Player 5</v>
      </c>
      <c r="E85" s="24" t="str">
        <f>Scoreboard!$B$46</f>
        <v>Third Place, Regional #3</v>
      </c>
      <c r="F85" s="25"/>
      <c r="G85" s="69">
        <f>Scoreboard!C52</f>
        <v>0</v>
      </c>
      <c r="H85" s="10">
        <f>Scoreboard!H52</f>
        <v>2000</v>
      </c>
      <c r="I85" s="1">
        <v>65</v>
      </c>
      <c r="J85" s="10">
        <f t="shared" si="8"/>
        <v>2000.065</v>
      </c>
      <c r="K85" s="10">
        <f t="shared" si="9"/>
        <v>1</v>
      </c>
      <c r="L85" s="10" t="str">
        <f t="shared" si="10"/>
        <v>Player 5</v>
      </c>
      <c r="M85" s="10" t="str">
        <f t="shared" si="11"/>
        <v>Third Place, Regional #3</v>
      </c>
      <c r="N85" s="10">
        <f t="shared" si="12"/>
        <v>0</v>
      </c>
    </row>
    <row r="86" spans="1:14" ht="15.75">
      <c r="A86" s="10">
        <v>0.066</v>
      </c>
      <c r="B86" s="10">
        <f aca="true" t="shared" si="13" ref="B86:B132">H86+A86</f>
        <v>2000.066</v>
      </c>
      <c r="C86" s="121">
        <f aca="true" t="shared" si="14" ref="C86:C132">RANK(H86,H$21:H$132,6)</f>
        <v>1</v>
      </c>
      <c r="D86" s="23" t="str">
        <f>Scoreboard!B53</f>
        <v>Player 6</v>
      </c>
      <c r="E86" s="24" t="str">
        <f>Scoreboard!$B$46</f>
        <v>Third Place, Regional #3</v>
      </c>
      <c r="F86" s="25"/>
      <c r="G86" s="69">
        <f>Scoreboard!C53</f>
        <v>0</v>
      </c>
      <c r="H86" s="10">
        <f>Scoreboard!H53</f>
        <v>2000</v>
      </c>
      <c r="I86" s="1">
        <v>66</v>
      </c>
      <c r="J86" s="10">
        <f aca="true" t="shared" si="15" ref="J86:J132">SMALL($B$21:$B$132,I86)</f>
        <v>2000.066</v>
      </c>
      <c r="K86" s="10">
        <f aca="true" t="shared" si="16" ref="K86:K132">VLOOKUP($J86,$B$21:$G$132,2,FALSE)</f>
        <v>1</v>
      </c>
      <c r="L86" s="10" t="str">
        <f aca="true" t="shared" si="17" ref="L86:L132">VLOOKUP($J86,$B$21:$G$132,3,FALSE)</f>
        <v>Player 6</v>
      </c>
      <c r="M86" s="10" t="str">
        <f aca="true" t="shared" si="18" ref="M86:M132">VLOOKUP($J86,$B$21:$G$132,4,FALSE)</f>
        <v>Third Place, Regional #3</v>
      </c>
      <c r="N86" s="10">
        <f aca="true" t="shared" si="19" ref="N86:N132">VLOOKUP($J86,$B$21:$G$132,6,FALSE)</f>
        <v>0</v>
      </c>
    </row>
    <row r="87" spans="1:14" ht="15.75">
      <c r="A87" s="10">
        <v>0.067</v>
      </c>
      <c r="B87" s="10">
        <f t="shared" si="13"/>
        <v>2000.067</v>
      </c>
      <c r="C87" s="121">
        <f t="shared" si="14"/>
        <v>1</v>
      </c>
      <c r="D87" s="23" t="str">
        <f>Scoreboard!L48</f>
        <v>Player 1</v>
      </c>
      <c r="E87" s="24" t="str">
        <f>Scoreboard!$L$46</f>
        <v>Third Place, Regional #4</v>
      </c>
      <c r="F87" s="25"/>
      <c r="G87" s="69">
        <f>Scoreboard!M48</f>
        <v>0</v>
      </c>
      <c r="H87" s="10">
        <f>Scoreboard!R48</f>
        <v>2000</v>
      </c>
      <c r="I87" s="1">
        <v>67</v>
      </c>
      <c r="J87" s="10">
        <f t="shared" si="15"/>
        <v>2000.067</v>
      </c>
      <c r="K87" s="10">
        <f t="shared" si="16"/>
        <v>1</v>
      </c>
      <c r="L87" s="10" t="str">
        <f t="shared" si="17"/>
        <v>Player 1</v>
      </c>
      <c r="M87" s="10" t="str">
        <f t="shared" si="18"/>
        <v>Third Place, Regional #4</v>
      </c>
      <c r="N87" s="10">
        <f t="shared" si="19"/>
        <v>0</v>
      </c>
    </row>
    <row r="88" spans="1:14" ht="15.75">
      <c r="A88" s="10">
        <v>0.068</v>
      </c>
      <c r="B88" s="10">
        <f t="shared" si="13"/>
        <v>2000.068</v>
      </c>
      <c r="C88" s="121">
        <f t="shared" si="14"/>
        <v>1</v>
      </c>
      <c r="D88" s="23" t="str">
        <f>Scoreboard!L49</f>
        <v>Player 2</v>
      </c>
      <c r="E88" s="24" t="str">
        <f>Scoreboard!$L$46</f>
        <v>Third Place, Regional #4</v>
      </c>
      <c r="F88" s="25"/>
      <c r="G88" s="69">
        <f>Scoreboard!M49</f>
        <v>0</v>
      </c>
      <c r="H88" s="10">
        <f>Scoreboard!R49</f>
        <v>2000</v>
      </c>
      <c r="I88" s="1">
        <v>68</v>
      </c>
      <c r="J88" s="10">
        <f t="shared" si="15"/>
        <v>2000.068</v>
      </c>
      <c r="K88" s="10">
        <f t="shared" si="16"/>
        <v>1</v>
      </c>
      <c r="L88" s="10" t="str">
        <f t="shared" si="17"/>
        <v>Player 2</v>
      </c>
      <c r="M88" s="10" t="str">
        <f t="shared" si="18"/>
        <v>Third Place, Regional #4</v>
      </c>
      <c r="N88" s="10">
        <f t="shared" si="19"/>
        <v>0</v>
      </c>
    </row>
    <row r="89" spans="1:14" ht="15.75">
      <c r="A89" s="10">
        <v>0.069</v>
      </c>
      <c r="B89" s="10">
        <f t="shared" si="13"/>
        <v>2000.069</v>
      </c>
      <c r="C89" s="121">
        <f t="shared" si="14"/>
        <v>1</v>
      </c>
      <c r="D89" s="23" t="str">
        <f>Scoreboard!L50</f>
        <v>Player 3</v>
      </c>
      <c r="E89" s="24" t="str">
        <f>Scoreboard!$L$46</f>
        <v>Third Place, Regional #4</v>
      </c>
      <c r="F89" s="25"/>
      <c r="G89" s="69">
        <f>Scoreboard!M50</f>
        <v>0</v>
      </c>
      <c r="H89" s="10">
        <f>Scoreboard!R50</f>
        <v>2000</v>
      </c>
      <c r="I89" s="1">
        <v>69</v>
      </c>
      <c r="J89" s="10">
        <f t="shared" si="15"/>
        <v>2000.069</v>
      </c>
      <c r="K89" s="10">
        <f t="shared" si="16"/>
        <v>1</v>
      </c>
      <c r="L89" s="10" t="str">
        <f t="shared" si="17"/>
        <v>Player 3</v>
      </c>
      <c r="M89" s="10" t="str">
        <f t="shared" si="18"/>
        <v>Third Place, Regional #4</v>
      </c>
      <c r="N89" s="10">
        <f t="shared" si="19"/>
        <v>0</v>
      </c>
    </row>
    <row r="90" spans="1:14" ht="15.75">
      <c r="A90" s="10">
        <v>0.07</v>
      </c>
      <c r="B90" s="10">
        <f t="shared" si="13"/>
        <v>2000.07</v>
      </c>
      <c r="C90" s="121">
        <f t="shared" si="14"/>
        <v>1</v>
      </c>
      <c r="D90" s="23" t="str">
        <f>Scoreboard!L51</f>
        <v>Player 4</v>
      </c>
      <c r="E90" s="24" t="str">
        <f>Scoreboard!$L$46</f>
        <v>Third Place, Regional #4</v>
      </c>
      <c r="F90" s="25"/>
      <c r="G90" s="69">
        <f>Scoreboard!M51</f>
        <v>0</v>
      </c>
      <c r="H90" s="10">
        <f>Scoreboard!R51</f>
        <v>2000</v>
      </c>
      <c r="I90" s="1">
        <v>70</v>
      </c>
      <c r="J90" s="10">
        <f t="shared" si="15"/>
        <v>2000.07</v>
      </c>
      <c r="K90" s="10">
        <f t="shared" si="16"/>
        <v>1</v>
      </c>
      <c r="L90" s="10" t="str">
        <f t="shared" si="17"/>
        <v>Player 4</v>
      </c>
      <c r="M90" s="10" t="str">
        <f t="shared" si="18"/>
        <v>Third Place, Regional #4</v>
      </c>
      <c r="N90" s="10">
        <f t="shared" si="19"/>
        <v>0</v>
      </c>
    </row>
    <row r="91" spans="1:14" ht="15.75">
      <c r="A91" s="10">
        <v>0.071</v>
      </c>
      <c r="B91" s="10">
        <f t="shared" si="13"/>
        <v>2000.071</v>
      </c>
      <c r="C91" s="121">
        <f t="shared" si="14"/>
        <v>1</v>
      </c>
      <c r="D91" s="23" t="str">
        <f>Scoreboard!L52</f>
        <v>Player 5</v>
      </c>
      <c r="E91" s="24" t="str">
        <f>Scoreboard!$L$46</f>
        <v>Third Place, Regional #4</v>
      </c>
      <c r="F91" s="25"/>
      <c r="G91" s="69">
        <f>Scoreboard!M52</f>
        <v>0</v>
      </c>
      <c r="H91" s="10">
        <f>Scoreboard!R52</f>
        <v>2000</v>
      </c>
      <c r="I91" s="1">
        <v>71</v>
      </c>
      <c r="J91" s="10">
        <f t="shared" si="15"/>
        <v>2000.071</v>
      </c>
      <c r="K91" s="10">
        <f t="shared" si="16"/>
        <v>1</v>
      </c>
      <c r="L91" s="10" t="str">
        <f t="shared" si="17"/>
        <v>Player 5</v>
      </c>
      <c r="M91" s="10" t="str">
        <f t="shared" si="18"/>
        <v>Third Place, Regional #4</v>
      </c>
      <c r="N91" s="10">
        <f t="shared" si="19"/>
        <v>0</v>
      </c>
    </row>
    <row r="92" spans="1:14" ht="15.75">
      <c r="A92" s="10">
        <v>0.072</v>
      </c>
      <c r="B92" s="10">
        <f t="shared" si="13"/>
        <v>2000.072</v>
      </c>
      <c r="C92" s="121">
        <f t="shared" si="14"/>
        <v>1</v>
      </c>
      <c r="D92" s="23" t="str">
        <f>Scoreboard!L53</f>
        <v>Player 6</v>
      </c>
      <c r="E92" s="24" t="str">
        <f>Scoreboard!$L$46</f>
        <v>Third Place, Regional #4</v>
      </c>
      <c r="F92" s="25"/>
      <c r="G92" s="69">
        <f>Scoreboard!M53</f>
        <v>0</v>
      </c>
      <c r="H92" s="10">
        <f>Scoreboard!R53</f>
        <v>2000</v>
      </c>
      <c r="I92" s="1">
        <v>72</v>
      </c>
      <c r="J92" s="10">
        <f t="shared" si="15"/>
        <v>2000.072</v>
      </c>
      <c r="K92" s="10">
        <f t="shared" si="16"/>
        <v>1</v>
      </c>
      <c r="L92" s="10" t="str">
        <f t="shared" si="17"/>
        <v>Player 6</v>
      </c>
      <c r="M92" s="10" t="str">
        <f t="shared" si="18"/>
        <v>Third Place, Regional #4</v>
      </c>
      <c r="N92" s="10">
        <f t="shared" si="19"/>
        <v>0</v>
      </c>
    </row>
    <row r="93" spans="1:14" ht="15.75">
      <c r="A93" s="10">
        <v>0.073</v>
      </c>
      <c r="B93" s="10">
        <f t="shared" si="13"/>
        <v>2000.073</v>
      </c>
      <c r="C93" s="121">
        <f t="shared" si="14"/>
        <v>1</v>
      </c>
      <c r="D93" s="23" t="str">
        <f>Scoreboard!V3</f>
        <v>Individual #1</v>
      </c>
      <c r="E93" s="24" t="str">
        <f>Scoreboard!W3</f>
        <v>Individual School #1</v>
      </c>
      <c r="F93" s="25"/>
      <c r="G93" s="69">
        <f>Scoreboard!X3</f>
        <v>0</v>
      </c>
      <c r="H93" s="10">
        <f>Scoreboard!AC3</f>
        <v>2000</v>
      </c>
      <c r="I93" s="1">
        <v>73</v>
      </c>
      <c r="J93" s="10">
        <f t="shared" si="15"/>
        <v>2000.073</v>
      </c>
      <c r="K93" s="10">
        <f t="shared" si="16"/>
        <v>1</v>
      </c>
      <c r="L93" s="10" t="str">
        <f t="shared" si="17"/>
        <v>Individual #1</v>
      </c>
      <c r="M93" s="10" t="str">
        <f t="shared" si="18"/>
        <v>Individual School #1</v>
      </c>
      <c r="N93" s="10">
        <f t="shared" si="19"/>
        <v>0</v>
      </c>
    </row>
    <row r="94" spans="1:14" ht="15.75">
      <c r="A94" s="10">
        <v>0.074</v>
      </c>
      <c r="B94" s="10">
        <f t="shared" si="13"/>
        <v>2000.074</v>
      </c>
      <c r="C94" s="121">
        <f t="shared" si="14"/>
        <v>1</v>
      </c>
      <c r="D94" s="23" t="str">
        <f>Scoreboard!V4</f>
        <v>Individual #2</v>
      </c>
      <c r="E94" s="24" t="str">
        <f>Scoreboard!W4</f>
        <v>Individual School #2</v>
      </c>
      <c r="F94" s="25"/>
      <c r="G94" s="69">
        <f>Scoreboard!X4</f>
        <v>0</v>
      </c>
      <c r="H94" s="10">
        <f>Scoreboard!AC4</f>
        <v>2000</v>
      </c>
      <c r="I94" s="1">
        <v>74</v>
      </c>
      <c r="J94" s="10">
        <f t="shared" si="15"/>
        <v>2000.074</v>
      </c>
      <c r="K94" s="10">
        <f t="shared" si="16"/>
        <v>1</v>
      </c>
      <c r="L94" s="10" t="str">
        <f t="shared" si="17"/>
        <v>Individual #2</v>
      </c>
      <c r="M94" s="10" t="str">
        <f t="shared" si="18"/>
        <v>Individual School #2</v>
      </c>
      <c r="N94" s="10">
        <f t="shared" si="19"/>
        <v>0</v>
      </c>
    </row>
    <row r="95" spans="1:14" ht="15.75">
      <c r="A95" s="10">
        <v>0.075</v>
      </c>
      <c r="B95" s="10">
        <f t="shared" si="13"/>
        <v>2000.075</v>
      </c>
      <c r="C95" s="121">
        <f t="shared" si="14"/>
        <v>1</v>
      </c>
      <c r="D95" s="23" t="str">
        <f>Scoreboard!V5</f>
        <v>Individual #3</v>
      </c>
      <c r="E95" s="24" t="str">
        <f>Scoreboard!W5</f>
        <v>Individual School #3</v>
      </c>
      <c r="F95" s="25"/>
      <c r="G95" s="69">
        <f>Scoreboard!X5</f>
        <v>0</v>
      </c>
      <c r="H95" s="10">
        <f>Scoreboard!AC5</f>
        <v>2000</v>
      </c>
      <c r="I95" s="1">
        <v>75</v>
      </c>
      <c r="J95" s="10">
        <f t="shared" si="15"/>
        <v>2000.075</v>
      </c>
      <c r="K95" s="10">
        <f t="shared" si="16"/>
        <v>1</v>
      </c>
      <c r="L95" s="10" t="str">
        <f t="shared" si="17"/>
        <v>Individual #3</v>
      </c>
      <c r="M95" s="10" t="str">
        <f t="shared" si="18"/>
        <v>Individual School #3</v>
      </c>
      <c r="N95" s="10">
        <f t="shared" si="19"/>
        <v>0</v>
      </c>
    </row>
    <row r="96" spans="1:14" ht="15.75">
      <c r="A96" s="10">
        <v>0.076</v>
      </c>
      <c r="B96" s="10">
        <f t="shared" si="13"/>
        <v>2000.076</v>
      </c>
      <c r="C96" s="121">
        <f t="shared" si="14"/>
        <v>1</v>
      </c>
      <c r="D96" s="23" t="str">
        <f>Scoreboard!V6</f>
        <v>Individual #4</v>
      </c>
      <c r="E96" s="24" t="str">
        <f>Scoreboard!W6</f>
        <v>Individual School #4</v>
      </c>
      <c r="F96" s="25"/>
      <c r="G96" s="69">
        <f>Scoreboard!X6</f>
        <v>0</v>
      </c>
      <c r="H96" s="10">
        <f>Scoreboard!AC6</f>
        <v>2000</v>
      </c>
      <c r="I96" s="1">
        <v>76</v>
      </c>
      <c r="J96" s="10">
        <f t="shared" si="15"/>
        <v>2000.076</v>
      </c>
      <c r="K96" s="10">
        <f t="shared" si="16"/>
        <v>1</v>
      </c>
      <c r="L96" s="10" t="str">
        <f t="shared" si="17"/>
        <v>Individual #4</v>
      </c>
      <c r="M96" s="10" t="str">
        <f t="shared" si="18"/>
        <v>Individual School #4</v>
      </c>
      <c r="N96" s="10">
        <f t="shared" si="19"/>
        <v>0</v>
      </c>
    </row>
    <row r="97" spans="1:14" ht="15.75">
      <c r="A97" s="10">
        <v>0.077</v>
      </c>
      <c r="B97" s="10">
        <f t="shared" si="13"/>
        <v>2000.077</v>
      </c>
      <c r="C97" s="121">
        <f t="shared" si="14"/>
        <v>1</v>
      </c>
      <c r="D97" s="23" t="str">
        <f>Scoreboard!V7</f>
        <v>Individual #5</v>
      </c>
      <c r="E97" s="24" t="str">
        <f>Scoreboard!W7</f>
        <v>Individual School #5</v>
      </c>
      <c r="F97" s="25"/>
      <c r="G97" s="69">
        <f>Scoreboard!X7</f>
        <v>0</v>
      </c>
      <c r="H97" s="10">
        <f>Scoreboard!AC7</f>
        <v>2000</v>
      </c>
      <c r="I97" s="1">
        <v>77</v>
      </c>
      <c r="J97" s="10">
        <f t="shared" si="15"/>
        <v>2000.077</v>
      </c>
      <c r="K97" s="10">
        <f t="shared" si="16"/>
        <v>1</v>
      </c>
      <c r="L97" s="10" t="str">
        <f t="shared" si="17"/>
        <v>Individual #5</v>
      </c>
      <c r="M97" s="10" t="str">
        <f t="shared" si="18"/>
        <v>Individual School #5</v>
      </c>
      <c r="N97" s="10">
        <f t="shared" si="19"/>
        <v>0</v>
      </c>
    </row>
    <row r="98" spans="1:14" ht="15.75">
      <c r="A98" s="10">
        <v>0.078</v>
      </c>
      <c r="B98" s="10">
        <f t="shared" si="13"/>
        <v>2000.078</v>
      </c>
      <c r="C98" s="121">
        <f t="shared" si="14"/>
        <v>1</v>
      </c>
      <c r="D98" s="23" t="str">
        <f>Scoreboard!V8</f>
        <v>Individual #6</v>
      </c>
      <c r="E98" s="24" t="str">
        <f>Scoreboard!W8</f>
        <v>Individual School #6</v>
      </c>
      <c r="F98" s="25"/>
      <c r="G98" s="69">
        <f>Scoreboard!X8</f>
        <v>0</v>
      </c>
      <c r="H98" s="10">
        <f>Scoreboard!AC8</f>
        <v>2000</v>
      </c>
      <c r="I98" s="1">
        <v>78</v>
      </c>
      <c r="J98" s="10">
        <f t="shared" si="15"/>
        <v>2000.078</v>
      </c>
      <c r="K98" s="10">
        <f t="shared" si="16"/>
        <v>1</v>
      </c>
      <c r="L98" s="10" t="str">
        <f t="shared" si="17"/>
        <v>Individual #6</v>
      </c>
      <c r="M98" s="10" t="str">
        <f t="shared" si="18"/>
        <v>Individual School #6</v>
      </c>
      <c r="N98" s="10">
        <f t="shared" si="19"/>
        <v>0</v>
      </c>
    </row>
    <row r="99" spans="1:14" ht="15.75">
      <c r="A99" s="10">
        <v>0.079</v>
      </c>
      <c r="B99" s="10">
        <f t="shared" si="13"/>
        <v>2000.079</v>
      </c>
      <c r="C99" s="121">
        <f t="shared" si="14"/>
        <v>1</v>
      </c>
      <c r="D99" s="23" t="str">
        <f>Scoreboard!V9</f>
        <v>Individual #7</v>
      </c>
      <c r="E99" s="24" t="str">
        <f>Scoreboard!W9</f>
        <v>Individual School #7</v>
      </c>
      <c r="F99" s="25"/>
      <c r="G99" s="69">
        <f>Scoreboard!X9</f>
        <v>0</v>
      </c>
      <c r="H99" s="10">
        <f>Scoreboard!AC9</f>
        <v>2000</v>
      </c>
      <c r="I99" s="1">
        <v>79</v>
      </c>
      <c r="J99" s="10">
        <f t="shared" si="15"/>
        <v>2000.079</v>
      </c>
      <c r="K99" s="10">
        <f t="shared" si="16"/>
        <v>1</v>
      </c>
      <c r="L99" s="10" t="str">
        <f t="shared" si="17"/>
        <v>Individual #7</v>
      </c>
      <c r="M99" s="10" t="str">
        <f t="shared" si="18"/>
        <v>Individual School #7</v>
      </c>
      <c r="N99" s="10">
        <f t="shared" si="19"/>
        <v>0</v>
      </c>
    </row>
    <row r="100" spans="1:14" ht="15.75">
      <c r="A100" s="10">
        <v>0.08</v>
      </c>
      <c r="B100" s="10">
        <f t="shared" si="13"/>
        <v>2000.08</v>
      </c>
      <c r="C100" s="121">
        <f t="shared" si="14"/>
        <v>1</v>
      </c>
      <c r="D100" s="23" t="str">
        <f>Scoreboard!V10</f>
        <v>Individual #8</v>
      </c>
      <c r="E100" s="24" t="str">
        <f>Scoreboard!W10</f>
        <v>Individual School #8</v>
      </c>
      <c r="F100" s="25"/>
      <c r="G100" s="69">
        <f>Scoreboard!X10</f>
        <v>0</v>
      </c>
      <c r="H100" s="10">
        <f>Scoreboard!AC10</f>
        <v>2000</v>
      </c>
      <c r="I100" s="1">
        <v>80</v>
      </c>
      <c r="J100" s="10">
        <f t="shared" si="15"/>
        <v>2000.08</v>
      </c>
      <c r="K100" s="10">
        <f t="shared" si="16"/>
        <v>1</v>
      </c>
      <c r="L100" s="10" t="str">
        <f t="shared" si="17"/>
        <v>Individual #8</v>
      </c>
      <c r="M100" s="10" t="str">
        <f t="shared" si="18"/>
        <v>Individual School #8</v>
      </c>
      <c r="N100" s="10">
        <f t="shared" si="19"/>
        <v>0</v>
      </c>
    </row>
    <row r="101" spans="1:14" ht="15.75">
      <c r="A101" s="10">
        <v>0.081</v>
      </c>
      <c r="B101" s="10">
        <f t="shared" si="13"/>
        <v>2000.081</v>
      </c>
      <c r="C101" s="121">
        <f t="shared" si="14"/>
        <v>1</v>
      </c>
      <c r="D101" s="23" t="str">
        <f>Scoreboard!V11</f>
        <v>Individual #9</v>
      </c>
      <c r="E101" s="24" t="str">
        <f>Scoreboard!W11</f>
        <v>Individual School #9</v>
      </c>
      <c r="F101" s="25"/>
      <c r="G101" s="69">
        <f>Scoreboard!X11</f>
        <v>0</v>
      </c>
      <c r="H101" s="10">
        <f>Scoreboard!AC11</f>
        <v>2000</v>
      </c>
      <c r="I101" s="1">
        <v>81</v>
      </c>
      <c r="J101" s="10">
        <f t="shared" si="15"/>
        <v>2000.081</v>
      </c>
      <c r="K101" s="10">
        <f t="shared" si="16"/>
        <v>1</v>
      </c>
      <c r="L101" s="10" t="str">
        <f t="shared" si="17"/>
        <v>Individual #9</v>
      </c>
      <c r="M101" s="10" t="str">
        <f t="shared" si="18"/>
        <v>Individual School #9</v>
      </c>
      <c r="N101" s="10">
        <f t="shared" si="19"/>
        <v>0</v>
      </c>
    </row>
    <row r="102" spans="1:14" ht="15.75">
      <c r="A102" s="10">
        <v>0.082</v>
      </c>
      <c r="B102" s="10">
        <f t="shared" si="13"/>
        <v>2000.082</v>
      </c>
      <c r="C102" s="121">
        <f t="shared" si="14"/>
        <v>1</v>
      </c>
      <c r="D102" s="23" t="str">
        <f>Scoreboard!V12</f>
        <v>Individual #10</v>
      </c>
      <c r="E102" s="24" t="str">
        <f>Scoreboard!W12</f>
        <v>Individual School #10</v>
      </c>
      <c r="F102" s="25"/>
      <c r="G102" s="69">
        <f>Scoreboard!X12</f>
        <v>0</v>
      </c>
      <c r="H102" s="10">
        <f>Scoreboard!AC12</f>
        <v>2000</v>
      </c>
      <c r="I102" s="1">
        <v>82</v>
      </c>
      <c r="J102" s="10">
        <f t="shared" si="15"/>
        <v>2000.082</v>
      </c>
      <c r="K102" s="10">
        <f t="shared" si="16"/>
        <v>1</v>
      </c>
      <c r="L102" s="10" t="str">
        <f t="shared" si="17"/>
        <v>Individual #10</v>
      </c>
      <c r="M102" s="10" t="str">
        <f t="shared" si="18"/>
        <v>Individual School #10</v>
      </c>
      <c r="N102" s="10">
        <f t="shared" si="19"/>
        <v>0</v>
      </c>
    </row>
    <row r="103" spans="1:14" ht="15.75">
      <c r="A103" s="10">
        <v>0.083</v>
      </c>
      <c r="B103" s="10">
        <f t="shared" si="13"/>
        <v>2000.083</v>
      </c>
      <c r="C103" s="121">
        <f t="shared" si="14"/>
        <v>1</v>
      </c>
      <c r="D103" s="23" t="str">
        <f>Scoreboard!V13</f>
        <v>Individual #11</v>
      </c>
      <c r="E103" s="24" t="str">
        <f>Scoreboard!W13</f>
        <v>Individual School #11</v>
      </c>
      <c r="F103" s="25"/>
      <c r="G103" s="69">
        <f>Scoreboard!X13</f>
        <v>0</v>
      </c>
      <c r="H103" s="10">
        <f>Scoreboard!AC13</f>
        <v>2000</v>
      </c>
      <c r="I103" s="1">
        <v>83</v>
      </c>
      <c r="J103" s="10">
        <f t="shared" si="15"/>
        <v>2000.083</v>
      </c>
      <c r="K103" s="10">
        <f t="shared" si="16"/>
        <v>1</v>
      </c>
      <c r="L103" s="10" t="str">
        <f t="shared" si="17"/>
        <v>Individual #11</v>
      </c>
      <c r="M103" s="10" t="str">
        <f t="shared" si="18"/>
        <v>Individual School #11</v>
      </c>
      <c r="N103" s="10">
        <f t="shared" si="19"/>
        <v>0</v>
      </c>
    </row>
    <row r="104" spans="1:14" ht="15.75">
      <c r="A104" s="10">
        <v>0.084</v>
      </c>
      <c r="B104" s="10">
        <f t="shared" si="13"/>
        <v>2000.084</v>
      </c>
      <c r="C104" s="121">
        <f t="shared" si="14"/>
        <v>1</v>
      </c>
      <c r="D104" s="187" t="str">
        <f>Scoreboard!V14</f>
        <v>Individual #12</v>
      </c>
      <c r="E104" s="188" t="str">
        <f>Scoreboard!W14</f>
        <v>Individual School #12</v>
      </c>
      <c r="F104" s="189"/>
      <c r="G104" s="190">
        <f>Scoreboard!X14</f>
        <v>0</v>
      </c>
      <c r="H104" s="10">
        <f>Scoreboard!AC14</f>
        <v>2000</v>
      </c>
      <c r="I104" s="1">
        <v>84</v>
      </c>
      <c r="J104" s="10">
        <f t="shared" si="15"/>
        <v>2000.084</v>
      </c>
      <c r="K104" s="10">
        <f t="shared" si="16"/>
        <v>1</v>
      </c>
      <c r="L104" s="10" t="str">
        <f t="shared" si="17"/>
        <v>Individual #12</v>
      </c>
      <c r="M104" s="10" t="str">
        <f t="shared" si="18"/>
        <v>Individual School #12</v>
      </c>
      <c r="N104" s="10">
        <f t="shared" si="19"/>
        <v>0</v>
      </c>
    </row>
    <row r="105" spans="1:14" ht="15.75">
      <c r="A105" s="10">
        <v>0.085</v>
      </c>
      <c r="B105" s="10">
        <f t="shared" si="13"/>
        <v>2000.085</v>
      </c>
      <c r="C105" s="121">
        <f t="shared" si="14"/>
        <v>1</v>
      </c>
      <c r="D105" s="176" t="str">
        <f>Scoreboard!V15</f>
        <v>Individual #13</v>
      </c>
      <c r="E105" s="176" t="str">
        <f>Scoreboard!W15</f>
        <v>Individual School #13</v>
      </c>
      <c r="F105" s="176"/>
      <c r="G105" s="192">
        <f>Scoreboard!X15</f>
        <v>0</v>
      </c>
      <c r="H105" s="10">
        <f>Scoreboard!AC15</f>
        <v>2000</v>
      </c>
      <c r="I105" s="1">
        <v>85</v>
      </c>
      <c r="J105" s="10">
        <f t="shared" si="15"/>
        <v>2000.085</v>
      </c>
      <c r="K105" s="10">
        <f t="shared" si="16"/>
        <v>1</v>
      </c>
      <c r="L105" s="10" t="str">
        <f t="shared" si="17"/>
        <v>Individual #13</v>
      </c>
      <c r="M105" s="10" t="str">
        <f t="shared" si="18"/>
        <v>Individual School #13</v>
      </c>
      <c r="N105" s="10">
        <f t="shared" si="19"/>
        <v>0</v>
      </c>
    </row>
    <row r="106" spans="1:14" ht="15.75">
      <c r="A106" s="10">
        <v>0.086</v>
      </c>
      <c r="B106" s="10">
        <f t="shared" si="13"/>
        <v>2000.086</v>
      </c>
      <c r="C106" s="121">
        <f t="shared" si="14"/>
        <v>1</v>
      </c>
      <c r="D106" s="176" t="str">
        <f>Scoreboard!V16</f>
        <v>Individual #14</v>
      </c>
      <c r="E106" s="176" t="str">
        <f>Scoreboard!W16</f>
        <v>Individual School #14</v>
      </c>
      <c r="F106" s="176"/>
      <c r="G106" s="192">
        <f>Scoreboard!X16</f>
        <v>0</v>
      </c>
      <c r="H106" s="10">
        <f>Scoreboard!AC16</f>
        <v>2000</v>
      </c>
      <c r="I106" s="1">
        <v>86</v>
      </c>
      <c r="J106" s="10">
        <f t="shared" si="15"/>
        <v>2000.086</v>
      </c>
      <c r="K106" s="10">
        <f t="shared" si="16"/>
        <v>1</v>
      </c>
      <c r="L106" s="10" t="str">
        <f t="shared" si="17"/>
        <v>Individual #14</v>
      </c>
      <c r="M106" s="10" t="str">
        <f t="shared" si="18"/>
        <v>Individual School #14</v>
      </c>
      <c r="N106" s="10">
        <f t="shared" si="19"/>
        <v>0</v>
      </c>
    </row>
    <row r="107" spans="1:14" ht="15.75">
      <c r="A107" s="10">
        <v>0.087</v>
      </c>
      <c r="B107" s="10">
        <f t="shared" si="13"/>
        <v>2000.087</v>
      </c>
      <c r="C107" s="121">
        <f t="shared" si="14"/>
        <v>1</v>
      </c>
      <c r="D107" s="176" t="str">
        <f>Scoreboard!V17</f>
        <v>Individual #15</v>
      </c>
      <c r="E107" s="176" t="str">
        <f>Scoreboard!W17</f>
        <v>Individual School #15</v>
      </c>
      <c r="F107" s="176"/>
      <c r="G107" s="192">
        <f>Scoreboard!X17</f>
        <v>0</v>
      </c>
      <c r="H107" s="10">
        <f>Scoreboard!AC17</f>
        <v>2000</v>
      </c>
      <c r="I107" s="1">
        <v>87</v>
      </c>
      <c r="J107" s="10">
        <f t="shared" si="15"/>
        <v>2000.087</v>
      </c>
      <c r="K107" s="10">
        <f t="shared" si="16"/>
        <v>1</v>
      </c>
      <c r="L107" s="10" t="str">
        <f t="shared" si="17"/>
        <v>Individual #15</v>
      </c>
      <c r="M107" s="10" t="str">
        <f t="shared" si="18"/>
        <v>Individual School #15</v>
      </c>
      <c r="N107" s="10">
        <f t="shared" si="19"/>
        <v>0</v>
      </c>
    </row>
    <row r="108" spans="1:14" ht="15.75">
      <c r="A108" s="10">
        <v>0.088</v>
      </c>
      <c r="B108" s="10">
        <f t="shared" si="13"/>
        <v>2000.088</v>
      </c>
      <c r="C108" s="121">
        <f t="shared" si="14"/>
        <v>1</v>
      </c>
      <c r="D108" s="176" t="str">
        <f>Scoreboard!V18</f>
        <v>Individual #16</v>
      </c>
      <c r="E108" s="176" t="str">
        <f>Scoreboard!W18</f>
        <v>Individual School #16</v>
      </c>
      <c r="F108" s="176"/>
      <c r="G108" s="192">
        <f>Scoreboard!X18</f>
        <v>0</v>
      </c>
      <c r="H108" s="10">
        <f>Scoreboard!AC18</f>
        <v>2000</v>
      </c>
      <c r="I108" s="1">
        <v>88</v>
      </c>
      <c r="J108" s="10">
        <f t="shared" si="15"/>
        <v>2000.088</v>
      </c>
      <c r="K108" s="10">
        <f t="shared" si="16"/>
        <v>1</v>
      </c>
      <c r="L108" s="10" t="str">
        <f t="shared" si="17"/>
        <v>Individual #16</v>
      </c>
      <c r="M108" s="10" t="str">
        <f t="shared" si="18"/>
        <v>Individual School #16</v>
      </c>
      <c r="N108" s="10">
        <f t="shared" si="19"/>
        <v>0</v>
      </c>
    </row>
    <row r="109" spans="1:14" ht="15.75">
      <c r="A109" s="10">
        <v>0.089</v>
      </c>
      <c r="B109" s="10">
        <f t="shared" si="13"/>
        <v>2000.089</v>
      </c>
      <c r="C109" s="121">
        <f t="shared" si="14"/>
        <v>1</v>
      </c>
      <c r="D109" s="176" t="str">
        <f>Scoreboard!V19</f>
        <v>Individual #17</v>
      </c>
      <c r="E109" s="176" t="str">
        <f>Scoreboard!W19</f>
        <v>Individual School #17</v>
      </c>
      <c r="F109" s="176"/>
      <c r="G109" s="192">
        <f>Scoreboard!X19</f>
        <v>0</v>
      </c>
      <c r="H109" s="10">
        <f>Scoreboard!AC19</f>
        <v>2000</v>
      </c>
      <c r="I109" s="1">
        <v>89</v>
      </c>
      <c r="J109" s="10">
        <f t="shared" si="15"/>
        <v>2000.089</v>
      </c>
      <c r="K109" s="10">
        <f t="shared" si="16"/>
        <v>1</v>
      </c>
      <c r="L109" s="10" t="str">
        <f t="shared" si="17"/>
        <v>Individual #17</v>
      </c>
      <c r="M109" s="10" t="str">
        <f t="shared" si="18"/>
        <v>Individual School #17</v>
      </c>
      <c r="N109" s="10">
        <f t="shared" si="19"/>
        <v>0</v>
      </c>
    </row>
    <row r="110" spans="1:14" ht="15.75">
      <c r="A110" s="10">
        <v>0.09</v>
      </c>
      <c r="B110" s="10">
        <f t="shared" si="13"/>
        <v>2000.09</v>
      </c>
      <c r="C110" s="121">
        <f t="shared" si="14"/>
        <v>1</v>
      </c>
      <c r="D110" s="176" t="str">
        <f>Scoreboard!V20</f>
        <v>Individual #18</v>
      </c>
      <c r="E110" s="176" t="str">
        <f>Scoreboard!W20</f>
        <v>Individual School #18</v>
      </c>
      <c r="F110" s="176"/>
      <c r="G110" s="192">
        <f>Scoreboard!X20</f>
        <v>0</v>
      </c>
      <c r="H110" s="10">
        <f>Scoreboard!AC20</f>
        <v>2000</v>
      </c>
      <c r="I110" s="1">
        <v>90</v>
      </c>
      <c r="J110" s="10">
        <f t="shared" si="15"/>
        <v>2000.09</v>
      </c>
      <c r="K110" s="10">
        <f t="shared" si="16"/>
        <v>1</v>
      </c>
      <c r="L110" s="10" t="str">
        <f t="shared" si="17"/>
        <v>Individual #18</v>
      </c>
      <c r="M110" s="10" t="str">
        <f t="shared" si="18"/>
        <v>Individual School #18</v>
      </c>
      <c r="N110" s="10">
        <f t="shared" si="19"/>
        <v>0</v>
      </c>
    </row>
    <row r="111" spans="1:14" ht="15.75">
      <c r="A111" s="10">
        <v>0.091</v>
      </c>
      <c r="B111" s="10">
        <f t="shared" si="13"/>
        <v>2000.091</v>
      </c>
      <c r="C111" s="121">
        <f t="shared" si="14"/>
        <v>1</v>
      </c>
      <c r="D111" s="176" t="str">
        <f>Scoreboard!V21</f>
        <v>Individual #19</v>
      </c>
      <c r="E111" s="176" t="str">
        <f>Scoreboard!W21</f>
        <v>Individual School #19</v>
      </c>
      <c r="F111" s="176"/>
      <c r="G111" s="192">
        <f>Scoreboard!X21</f>
        <v>0</v>
      </c>
      <c r="H111" s="10">
        <f>Scoreboard!AC21</f>
        <v>2000</v>
      </c>
      <c r="I111" s="1">
        <v>91</v>
      </c>
      <c r="J111" s="10">
        <f t="shared" si="15"/>
        <v>2000.091</v>
      </c>
      <c r="K111" s="10">
        <f t="shared" si="16"/>
        <v>1</v>
      </c>
      <c r="L111" s="10" t="str">
        <f t="shared" si="17"/>
        <v>Individual #19</v>
      </c>
      <c r="M111" s="10" t="str">
        <f t="shared" si="18"/>
        <v>Individual School #19</v>
      </c>
      <c r="N111" s="10">
        <f t="shared" si="19"/>
        <v>0</v>
      </c>
    </row>
    <row r="112" spans="1:14" ht="15.75">
      <c r="A112" s="10">
        <v>0.092</v>
      </c>
      <c r="B112" s="10">
        <f t="shared" si="13"/>
        <v>2000.092</v>
      </c>
      <c r="C112" s="121">
        <f t="shared" si="14"/>
        <v>1</v>
      </c>
      <c r="D112" s="176" t="str">
        <f>Scoreboard!V22</f>
        <v>Individual #20</v>
      </c>
      <c r="E112" s="176" t="str">
        <f>Scoreboard!W22</f>
        <v>Individual School #20</v>
      </c>
      <c r="F112" s="176"/>
      <c r="G112" s="192">
        <f>Scoreboard!X22</f>
        <v>0</v>
      </c>
      <c r="H112" s="10">
        <f>Scoreboard!AC22</f>
        <v>2000</v>
      </c>
      <c r="I112" s="1">
        <v>92</v>
      </c>
      <c r="J112" s="10">
        <f t="shared" si="15"/>
        <v>2000.092</v>
      </c>
      <c r="K112" s="10">
        <f t="shared" si="16"/>
        <v>1</v>
      </c>
      <c r="L112" s="10" t="str">
        <f t="shared" si="17"/>
        <v>Individual #20</v>
      </c>
      <c r="M112" s="10" t="str">
        <f t="shared" si="18"/>
        <v>Individual School #20</v>
      </c>
      <c r="N112" s="10">
        <f t="shared" si="19"/>
        <v>0</v>
      </c>
    </row>
    <row r="113" spans="1:14" ht="15.75">
      <c r="A113" s="10">
        <v>0.093</v>
      </c>
      <c r="B113" s="10">
        <f t="shared" si="13"/>
        <v>2000.093</v>
      </c>
      <c r="C113" s="121">
        <f t="shared" si="14"/>
        <v>1</v>
      </c>
      <c r="D113" s="176" t="str">
        <f>Scoreboard!V23</f>
        <v>Individual #21</v>
      </c>
      <c r="E113" s="176" t="str">
        <f>Scoreboard!W23</f>
        <v>Individual School #21</v>
      </c>
      <c r="F113" s="176"/>
      <c r="G113" s="192">
        <f>Scoreboard!X23</f>
        <v>0</v>
      </c>
      <c r="H113" s="10">
        <f>Scoreboard!AC23</f>
        <v>2000</v>
      </c>
      <c r="I113" s="1">
        <v>93</v>
      </c>
      <c r="J113" s="10">
        <f t="shared" si="15"/>
        <v>2000.093</v>
      </c>
      <c r="K113" s="10">
        <f t="shared" si="16"/>
        <v>1</v>
      </c>
      <c r="L113" s="10" t="str">
        <f t="shared" si="17"/>
        <v>Individual #21</v>
      </c>
      <c r="M113" s="10" t="str">
        <f t="shared" si="18"/>
        <v>Individual School #21</v>
      </c>
      <c r="N113" s="10">
        <f t="shared" si="19"/>
        <v>0</v>
      </c>
    </row>
    <row r="114" spans="1:14" ht="15.75">
      <c r="A114" s="10">
        <v>0.094</v>
      </c>
      <c r="B114" s="10">
        <f t="shared" si="13"/>
        <v>2000.094</v>
      </c>
      <c r="C114" s="121">
        <f t="shared" si="14"/>
        <v>1</v>
      </c>
      <c r="D114" s="176" t="str">
        <f>Scoreboard!V24</f>
        <v>Individual #22</v>
      </c>
      <c r="E114" s="176" t="str">
        <f>Scoreboard!W24</f>
        <v>Individual School #22</v>
      </c>
      <c r="F114" s="176"/>
      <c r="G114" s="192">
        <f>Scoreboard!X24</f>
        <v>0</v>
      </c>
      <c r="H114" s="10">
        <f>Scoreboard!AC24</f>
        <v>2000</v>
      </c>
      <c r="I114" s="1">
        <v>94</v>
      </c>
      <c r="J114" s="10">
        <f t="shared" si="15"/>
        <v>2000.094</v>
      </c>
      <c r="K114" s="10">
        <f t="shared" si="16"/>
        <v>1</v>
      </c>
      <c r="L114" s="10" t="str">
        <f t="shared" si="17"/>
        <v>Individual #22</v>
      </c>
      <c r="M114" s="10" t="str">
        <f t="shared" si="18"/>
        <v>Individual School #22</v>
      </c>
      <c r="N114" s="10">
        <f t="shared" si="19"/>
        <v>0</v>
      </c>
    </row>
    <row r="115" spans="1:14" ht="15.75">
      <c r="A115" s="10">
        <v>0.095</v>
      </c>
      <c r="B115" s="10">
        <f t="shared" si="13"/>
        <v>2000.095</v>
      </c>
      <c r="C115" s="121">
        <f t="shared" si="14"/>
        <v>1</v>
      </c>
      <c r="D115" s="176" t="str">
        <f>Scoreboard!V25</f>
        <v>Individual #23</v>
      </c>
      <c r="E115" s="176" t="str">
        <f>Scoreboard!W25</f>
        <v>Individual School #23</v>
      </c>
      <c r="F115" s="176"/>
      <c r="G115" s="192">
        <f>Scoreboard!X25</f>
        <v>0</v>
      </c>
      <c r="H115" s="10">
        <f>Scoreboard!AC25</f>
        <v>2000</v>
      </c>
      <c r="I115" s="1">
        <v>95</v>
      </c>
      <c r="J115" s="10">
        <f t="shared" si="15"/>
        <v>2000.095</v>
      </c>
      <c r="K115" s="10">
        <f t="shared" si="16"/>
        <v>1</v>
      </c>
      <c r="L115" s="10" t="str">
        <f t="shared" si="17"/>
        <v>Individual #23</v>
      </c>
      <c r="M115" s="10" t="str">
        <f t="shared" si="18"/>
        <v>Individual School #23</v>
      </c>
      <c r="N115" s="10">
        <f t="shared" si="19"/>
        <v>0</v>
      </c>
    </row>
    <row r="116" spans="1:14" ht="15.75">
      <c r="A116" s="10">
        <v>0.096</v>
      </c>
      <c r="B116" s="10">
        <f t="shared" si="13"/>
        <v>2000.096</v>
      </c>
      <c r="C116" s="121">
        <f t="shared" si="14"/>
        <v>1</v>
      </c>
      <c r="D116" s="176" t="str">
        <f>Scoreboard!V26</f>
        <v>Individual #24</v>
      </c>
      <c r="E116" s="176" t="str">
        <f>Scoreboard!W26</f>
        <v>Individual School #24</v>
      </c>
      <c r="F116" s="176"/>
      <c r="G116" s="192">
        <f>Scoreboard!X26</f>
        <v>0</v>
      </c>
      <c r="H116" s="10">
        <f>Scoreboard!AC26</f>
        <v>2000</v>
      </c>
      <c r="I116" s="1">
        <v>96</v>
      </c>
      <c r="J116" s="10">
        <f t="shared" si="15"/>
        <v>2000.096</v>
      </c>
      <c r="K116" s="10">
        <f t="shared" si="16"/>
        <v>1</v>
      </c>
      <c r="L116" s="10" t="str">
        <f t="shared" si="17"/>
        <v>Individual #24</v>
      </c>
      <c r="M116" s="10" t="str">
        <f t="shared" si="18"/>
        <v>Individual School #24</v>
      </c>
      <c r="N116" s="10">
        <f t="shared" si="19"/>
        <v>0</v>
      </c>
    </row>
    <row r="117" spans="1:14" ht="15.75">
      <c r="A117" s="10">
        <v>0.097</v>
      </c>
      <c r="B117" s="10">
        <f t="shared" si="13"/>
        <v>2000.097</v>
      </c>
      <c r="C117" s="121">
        <f t="shared" si="14"/>
        <v>1</v>
      </c>
      <c r="D117" s="176" t="str">
        <f>Scoreboard!V27</f>
        <v>Individual #25</v>
      </c>
      <c r="E117" s="176" t="str">
        <f>Scoreboard!W27</f>
        <v>Individual School #25</v>
      </c>
      <c r="F117" s="176"/>
      <c r="G117" s="192">
        <f>Scoreboard!X27</f>
        <v>0</v>
      </c>
      <c r="H117" s="10">
        <f>Scoreboard!AC27</f>
        <v>2000</v>
      </c>
      <c r="I117" s="1">
        <v>97</v>
      </c>
      <c r="J117" s="10">
        <f t="shared" si="15"/>
        <v>2000.097</v>
      </c>
      <c r="K117" s="10">
        <f t="shared" si="16"/>
        <v>1</v>
      </c>
      <c r="L117" s="10" t="str">
        <f t="shared" si="17"/>
        <v>Individual #25</v>
      </c>
      <c r="M117" s="10" t="str">
        <f t="shared" si="18"/>
        <v>Individual School #25</v>
      </c>
      <c r="N117" s="10">
        <f t="shared" si="19"/>
        <v>0</v>
      </c>
    </row>
    <row r="118" spans="1:14" ht="15.75">
      <c r="A118" s="10">
        <v>0.098</v>
      </c>
      <c r="B118" s="10">
        <f t="shared" si="13"/>
        <v>2000.098</v>
      </c>
      <c r="C118" s="121">
        <f t="shared" si="14"/>
        <v>1</v>
      </c>
      <c r="D118" s="176" t="str">
        <f>Scoreboard!V28</f>
        <v>Individual #26</v>
      </c>
      <c r="E118" s="176" t="str">
        <f>Scoreboard!W28</f>
        <v>Individual School #26</v>
      </c>
      <c r="F118" s="176"/>
      <c r="G118" s="192">
        <f>Scoreboard!X28</f>
        <v>0</v>
      </c>
      <c r="H118" s="10">
        <f>Scoreboard!AC28</f>
        <v>2000</v>
      </c>
      <c r="I118" s="1">
        <v>98</v>
      </c>
      <c r="J118" s="10">
        <f t="shared" si="15"/>
        <v>2000.098</v>
      </c>
      <c r="K118" s="10">
        <f t="shared" si="16"/>
        <v>1</v>
      </c>
      <c r="L118" s="10" t="str">
        <f t="shared" si="17"/>
        <v>Individual #26</v>
      </c>
      <c r="M118" s="10" t="str">
        <f t="shared" si="18"/>
        <v>Individual School #26</v>
      </c>
      <c r="N118" s="10">
        <f t="shared" si="19"/>
        <v>0</v>
      </c>
    </row>
    <row r="119" spans="1:14" ht="15.75">
      <c r="A119" s="10">
        <v>0.099</v>
      </c>
      <c r="B119" s="10">
        <f t="shared" si="13"/>
        <v>2000.099</v>
      </c>
      <c r="C119" s="121">
        <f t="shared" si="14"/>
        <v>1</v>
      </c>
      <c r="D119" s="176" t="str">
        <f>Scoreboard!V29</f>
        <v>Individual #27</v>
      </c>
      <c r="E119" s="176" t="str">
        <f>Scoreboard!W29</f>
        <v>Individual School #27</v>
      </c>
      <c r="F119" s="176"/>
      <c r="G119" s="192">
        <f>Scoreboard!X29</f>
        <v>0</v>
      </c>
      <c r="H119" s="10">
        <f>Scoreboard!AC29</f>
        <v>2000</v>
      </c>
      <c r="I119" s="1">
        <v>99</v>
      </c>
      <c r="J119" s="10">
        <f t="shared" si="15"/>
        <v>2000.099</v>
      </c>
      <c r="K119" s="10">
        <f t="shared" si="16"/>
        <v>1</v>
      </c>
      <c r="L119" s="10" t="str">
        <f t="shared" si="17"/>
        <v>Individual #27</v>
      </c>
      <c r="M119" s="10" t="str">
        <f t="shared" si="18"/>
        <v>Individual School #27</v>
      </c>
      <c r="N119" s="10">
        <f t="shared" si="19"/>
        <v>0</v>
      </c>
    </row>
    <row r="120" spans="1:14" ht="15.75">
      <c r="A120" s="10">
        <v>0.1</v>
      </c>
      <c r="B120" s="10">
        <f t="shared" si="13"/>
        <v>2000.1</v>
      </c>
      <c r="C120" s="121">
        <f t="shared" si="14"/>
        <v>1</v>
      </c>
      <c r="D120" s="176" t="str">
        <f>Scoreboard!V30</f>
        <v>Individual #28</v>
      </c>
      <c r="E120" s="176" t="str">
        <f>Scoreboard!W30</f>
        <v>Individual School #28</v>
      </c>
      <c r="F120" s="176"/>
      <c r="G120" s="192">
        <f>Scoreboard!X30</f>
        <v>0</v>
      </c>
      <c r="H120" s="10">
        <f>Scoreboard!AC30</f>
        <v>2000</v>
      </c>
      <c r="I120" s="1">
        <v>100</v>
      </c>
      <c r="J120" s="10">
        <f t="shared" si="15"/>
        <v>2000.1</v>
      </c>
      <c r="K120" s="10">
        <f t="shared" si="16"/>
        <v>1</v>
      </c>
      <c r="L120" s="10" t="str">
        <f t="shared" si="17"/>
        <v>Individual #28</v>
      </c>
      <c r="M120" s="10" t="str">
        <f t="shared" si="18"/>
        <v>Individual School #28</v>
      </c>
      <c r="N120" s="10">
        <f t="shared" si="19"/>
        <v>0</v>
      </c>
    </row>
    <row r="121" spans="1:14" ht="15.75">
      <c r="A121" s="10">
        <v>0.101</v>
      </c>
      <c r="B121" s="10">
        <f t="shared" si="13"/>
        <v>2000.101</v>
      </c>
      <c r="C121" s="121">
        <f t="shared" si="14"/>
        <v>1</v>
      </c>
      <c r="D121" s="176" t="str">
        <f>Scoreboard!V31</f>
        <v>Individual #29</v>
      </c>
      <c r="E121" s="176" t="str">
        <f>Scoreboard!W31</f>
        <v>Individual School #29</v>
      </c>
      <c r="F121" s="176"/>
      <c r="G121" s="192">
        <f>Scoreboard!X31</f>
        <v>0</v>
      </c>
      <c r="H121" s="10">
        <f>Scoreboard!AC31</f>
        <v>2000</v>
      </c>
      <c r="I121" s="1">
        <v>101</v>
      </c>
      <c r="J121" s="10">
        <f t="shared" si="15"/>
        <v>2000.101</v>
      </c>
      <c r="K121" s="10">
        <f t="shared" si="16"/>
        <v>1</v>
      </c>
      <c r="L121" s="10" t="str">
        <f t="shared" si="17"/>
        <v>Individual #29</v>
      </c>
      <c r="M121" s="10" t="str">
        <f t="shared" si="18"/>
        <v>Individual School #29</v>
      </c>
      <c r="N121" s="10">
        <f t="shared" si="19"/>
        <v>0</v>
      </c>
    </row>
    <row r="122" spans="1:14" ht="15.75">
      <c r="A122" s="10">
        <v>0.102</v>
      </c>
      <c r="B122" s="10">
        <f t="shared" si="13"/>
        <v>2000.102</v>
      </c>
      <c r="C122" s="121">
        <f t="shared" si="14"/>
        <v>1</v>
      </c>
      <c r="D122" s="176" t="str">
        <f>Scoreboard!V32</f>
        <v>Individual #30</v>
      </c>
      <c r="E122" s="176" t="str">
        <f>Scoreboard!W32</f>
        <v>Individual School #30</v>
      </c>
      <c r="F122" s="176"/>
      <c r="G122" s="192">
        <f>Scoreboard!X32</f>
        <v>0</v>
      </c>
      <c r="H122" s="10">
        <f>Scoreboard!AC32</f>
        <v>2000</v>
      </c>
      <c r="I122" s="1">
        <v>102</v>
      </c>
      <c r="J122" s="10">
        <f t="shared" si="15"/>
        <v>2000.102</v>
      </c>
      <c r="K122" s="10">
        <f t="shared" si="16"/>
        <v>1</v>
      </c>
      <c r="L122" s="10" t="str">
        <f t="shared" si="17"/>
        <v>Individual #30</v>
      </c>
      <c r="M122" s="10" t="str">
        <f t="shared" si="18"/>
        <v>Individual School #30</v>
      </c>
      <c r="N122" s="10">
        <f t="shared" si="19"/>
        <v>0</v>
      </c>
    </row>
    <row r="123" spans="1:14" ht="15.75">
      <c r="A123" s="10">
        <v>0.103</v>
      </c>
      <c r="B123" s="10">
        <f t="shared" si="13"/>
        <v>2000.103</v>
      </c>
      <c r="C123" s="121">
        <f t="shared" si="14"/>
        <v>1</v>
      </c>
      <c r="D123" s="176" t="str">
        <f>Scoreboard!V33</f>
        <v>Individual #31</v>
      </c>
      <c r="E123" s="176" t="str">
        <f>Scoreboard!W33</f>
        <v>Individual School #31</v>
      </c>
      <c r="F123" s="176"/>
      <c r="G123" s="192">
        <f>Scoreboard!X33</f>
        <v>0</v>
      </c>
      <c r="H123" s="10">
        <f>Scoreboard!AC33</f>
        <v>2000</v>
      </c>
      <c r="I123" s="1">
        <v>103</v>
      </c>
      <c r="J123" s="10">
        <f t="shared" si="15"/>
        <v>2000.103</v>
      </c>
      <c r="K123" s="10">
        <f t="shared" si="16"/>
        <v>1</v>
      </c>
      <c r="L123" s="10" t="str">
        <f t="shared" si="17"/>
        <v>Individual #31</v>
      </c>
      <c r="M123" s="10" t="str">
        <f t="shared" si="18"/>
        <v>Individual School #31</v>
      </c>
      <c r="N123" s="10">
        <f t="shared" si="19"/>
        <v>0</v>
      </c>
    </row>
    <row r="124" spans="1:14" ht="15.75">
      <c r="A124" s="10">
        <v>0.104</v>
      </c>
      <c r="B124" s="10">
        <f t="shared" si="13"/>
        <v>2000.104</v>
      </c>
      <c r="C124" s="121">
        <f t="shared" si="14"/>
        <v>1</v>
      </c>
      <c r="D124" s="176" t="str">
        <f>Scoreboard!V34</f>
        <v>Individual #32</v>
      </c>
      <c r="E124" s="176" t="str">
        <f>Scoreboard!W34</f>
        <v>Individual School #32</v>
      </c>
      <c r="F124" s="176"/>
      <c r="G124" s="192">
        <f>Scoreboard!X34</f>
        <v>0</v>
      </c>
      <c r="H124" s="10">
        <f>Scoreboard!AC34</f>
        <v>2000</v>
      </c>
      <c r="I124" s="1">
        <v>104</v>
      </c>
      <c r="J124" s="10">
        <f t="shared" si="15"/>
        <v>2000.104</v>
      </c>
      <c r="K124" s="10">
        <f t="shared" si="16"/>
        <v>1</v>
      </c>
      <c r="L124" s="10" t="str">
        <f t="shared" si="17"/>
        <v>Individual #32</v>
      </c>
      <c r="M124" s="10" t="str">
        <f t="shared" si="18"/>
        <v>Individual School #32</v>
      </c>
      <c r="N124" s="10">
        <f t="shared" si="19"/>
        <v>0</v>
      </c>
    </row>
    <row r="125" spans="1:14" ht="15.75">
      <c r="A125" s="10">
        <v>0.105</v>
      </c>
      <c r="B125" s="10">
        <f t="shared" si="13"/>
        <v>2000.105</v>
      </c>
      <c r="C125" s="121">
        <f t="shared" si="14"/>
        <v>1</v>
      </c>
      <c r="D125" s="176" t="str">
        <f>Scoreboard!V35</f>
        <v>Individual #33</v>
      </c>
      <c r="E125" s="176" t="str">
        <f>Scoreboard!W35</f>
        <v>Individual School #33</v>
      </c>
      <c r="F125" s="176"/>
      <c r="G125" s="192">
        <f>Scoreboard!X35</f>
        <v>0</v>
      </c>
      <c r="H125" s="10">
        <f>Scoreboard!AC35</f>
        <v>2000</v>
      </c>
      <c r="I125" s="1">
        <v>105</v>
      </c>
      <c r="J125" s="10">
        <f t="shared" si="15"/>
        <v>2000.105</v>
      </c>
      <c r="K125" s="10">
        <f t="shared" si="16"/>
        <v>1</v>
      </c>
      <c r="L125" s="10" t="str">
        <f t="shared" si="17"/>
        <v>Individual #33</v>
      </c>
      <c r="M125" s="10" t="str">
        <f t="shared" si="18"/>
        <v>Individual School #33</v>
      </c>
      <c r="N125" s="10">
        <f t="shared" si="19"/>
        <v>0</v>
      </c>
    </row>
    <row r="126" spans="1:14" ht="15.75">
      <c r="A126" s="10">
        <v>0.106</v>
      </c>
      <c r="B126" s="10">
        <f t="shared" si="13"/>
        <v>2000.106</v>
      </c>
      <c r="C126" s="121">
        <f t="shared" si="14"/>
        <v>1</v>
      </c>
      <c r="D126" s="176" t="str">
        <f>Scoreboard!V36</f>
        <v>Individual #34</v>
      </c>
      <c r="E126" s="176" t="str">
        <f>Scoreboard!W36</f>
        <v>Individual School #34</v>
      </c>
      <c r="F126" s="176"/>
      <c r="G126" s="192">
        <f>Scoreboard!X36</f>
        <v>0</v>
      </c>
      <c r="H126" s="10">
        <f>Scoreboard!AC36</f>
        <v>2000</v>
      </c>
      <c r="I126" s="1">
        <v>106</v>
      </c>
      <c r="J126" s="10">
        <f t="shared" si="15"/>
        <v>2000.106</v>
      </c>
      <c r="K126" s="10">
        <f t="shared" si="16"/>
        <v>1</v>
      </c>
      <c r="L126" s="10" t="str">
        <f t="shared" si="17"/>
        <v>Individual #34</v>
      </c>
      <c r="M126" s="10" t="str">
        <f t="shared" si="18"/>
        <v>Individual School #34</v>
      </c>
      <c r="N126" s="10">
        <f t="shared" si="19"/>
        <v>0</v>
      </c>
    </row>
    <row r="127" spans="1:14" ht="15.75">
      <c r="A127" s="10">
        <v>0.107</v>
      </c>
      <c r="B127" s="10">
        <f t="shared" si="13"/>
        <v>2000.107</v>
      </c>
      <c r="C127" s="121">
        <f t="shared" si="14"/>
        <v>1</v>
      </c>
      <c r="D127" s="176" t="str">
        <f>Scoreboard!V37</f>
        <v>Individual #35</v>
      </c>
      <c r="E127" s="176" t="str">
        <f>Scoreboard!W37</f>
        <v>Individual School #35</v>
      </c>
      <c r="F127" s="176"/>
      <c r="G127" s="192">
        <f>Scoreboard!X37</f>
        <v>0</v>
      </c>
      <c r="H127" s="10">
        <f>Scoreboard!AC37</f>
        <v>2000</v>
      </c>
      <c r="I127" s="1">
        <v>107</v>
      </c>
      <c r="J127" s="10">
        <f t="shared" si="15"/>
        <v>2000.107</v>
      </c>
      <c r="K127" s="10">
        <f t="shared" si="16"/>
        <v>1</v>
      </c>
      <c r="L127" s="10" t="str">
        <f t="shared" si="17"/>
        <v>Individual #35</v>
      </c>
      <c r="M127" s="10" t="str">
        <f t="shared" si="18"/>
        <v>Individual School #35</v>
      </c>
      <c r="N127" s="10">
        <f t="shared" si="19"/>
        <v>0</v>
      </c>
    </row>
    <row r="128" spans="1:14" ht="15.75">
      <c r="A128" s="10">
        <v>0.108</v>
      </c>
      <c r="B128" s="10">
        <f t="shared" si="13"/>
        <v>2000.108</v>
      </c>
      <c r="C128" s="121">
        <f t="shared" si="14"/>
        <v>1</v>
      </c>
      <c r="D128" s="176" t="str">
        <f>Scoreboard!V38</f>
        <v>Individual #36</v>
      </c>
      <c r="E128" s="176" t="str">
        <f>Scoreboard!W38</f>
        <v>Individual School #36</v>
      </c>
      <c r="F128" s="176"/>
      <c r="G128" s="192">
        <f>Scoreboard!X38</f>
        <v>0</v>
      </c>
      <c r="H128" s="10">
        <f>Scoreboard!AC38</f>
        <v>2000</v>
      </c>
      <c r="I128" s="1">
        <v>108</v>
      </c>
      <c r="J128" s="10">
        <f t="shared" si="15"/>
        <v>2000.108</v>
      </c>
      <c r="K128" s="10">
        <f t="shared" si="16"/>
        <v>1</v>
      </c>
      <c r="L128" s="10" t="str">
        <f t="shared" si="17"/>
        <v>Individual #36</v>
      </c>
      <c r="M128" s="10" t="str">
        <f t="shared" si="18"/>
        <v>Individual School #36</v>
      </c>
      <c r="N128" s="10">
        <f t="shared" si="19"/>
        <v>0</v>
      </c>
    </row>
    <row r="129" spans="1:14" ht="15.75">
      <c r="A129" s="10">
        <v>0.109</v>
      </c>
      <c r="B129" s="10">
        <f t="shared" si="13"/>
        <v>2000.109</v>
      </c>
      <c r="C129" s="121">
        <f t="shared" si="14"/>
        <v>1</v>
      </c>
      <c r="D129" s="176" t="str">
        <f>Scoreboard!V39</f>
        <v>Individual #37</v>
      </c>
      <c r="E129" s="176" t="str">
        <f>Scoreboard!W39</f>
        <v>Individual School #37</v>
      </c>
      <c r="F129" s="176"/>
      <c r="G129" s="192">
        <f>Scoreboard!X39</f>
        <v>0</v>
      </c>
      <c r="H129" s="10">
        <f>Scoreboard!AC39</f>
        <v>2000</v>
      </c>
      <c r="I129" s="1">
        <v>109</v>
      </c>
      <c r="J129" s="10">
        <f t="shared" si="15"/>
        <v>2000.109</v>
      </c>
      <c r="K129" s="10">
        <f t="shared" si="16"/>
        <v>1</v>
      </c>
      <c r="L129" s="10" t="str">
        <f t="shared" si="17"/>
        <v>Individual #37</v>
      </c>
      <c r="M129" s="10" t="str">
        <f t="shared" si="18"/>
        <v>Individual School #37</v>
      </c>
      <c r="N129" s="10">
        <f t="shared" si="19"/>
        <v>0</v>
      </c>
    </row>
    <row r="130" spans="1:14" ht="15.75">
      <c r="A130" s="10">
        <v>0.11</v>
      </c>
      <c r="B130" s="10">
        <f t="shared" si="13"/>
        <v>2000.11</v>
      </c>
      <c r="C130" s="121">
        <f t="shared" si="14"/>
        <v>1</v>
      </c>
      <c r="D130" s="176" t="str">
        <f>Scoreboard!V40</f>
        <v>Individual #38</v>
      </c>
      <c r="E130" s="176" t="str">
        <f>Scoreboard!W40</f>
        <v>Individual School #38</v>
      </c>
      <c r="F130" s="176"/>
      <c r="G130" s="192">
        <f>Scoreboard!X40</f>
        <v>0</v>
      </c>
      <c r="H130" s="10">
        <f>Scoreboard!AC40</f>
        <v>2000</v>
      </c>
      <c r="I130" s="1">
        <v>110</v>
      </c>
      <c r="J130" s="10">
        <f t="shared" si="15"/>
        <v>2000.11</v>
      </c>
      <c r="K130" s="10">
        <f t="shared" si="16"/>
        <v>1</v>
      </c>
      <c r="L130" s="10" t="str">
        <f t="shared" si="17"/>
        <v>Individual #38</v>
      </c>
      <c r="M130" s="10" t="str">
        <f t="shared" si="18"/>
        <v>Individual School #38</v>
      </c>
      <c r="N130" s="10">
        <f t="shared" si="19"/>
        <v>0</v>
      </c>
    </row>
    <row r="131" spans="1:14" ht="15.75">
      <c r="A131" s="10">
        <v>0.111</v>
      </c>
      <c r="B131" s="10">
        <f t="shared" si="13"/>
        <v>2000.111</v>
      </c>
      <c r="C131" s="121">
        <f t="shared" si="14"/>
        <v>1</v>
      </c>
      <c r="D131" s="176" t="str">
        <f>Scoreboard!V41</f>
        <v>Individual #39</v>
      </c>
      <c r="E131" s="176" t="str">
        <f>Scoreboard!W41</f>
        <v>Individual School #39</v>
      </c>
      <c r="F131" s="176"/>
      <c r="G131" s="192">
        <f>Scoreboard!X41</f>
        <v>0</v>
      </c>
      <c r="H131" s="10">
        <f>Scoreboard!AC41</f>
        <v>2000</v>
      </c>
      <c r="I131" s="1">
        <v>111</v>
      </c>
      <c r="J131" s="10">
        <f t="shared" si="15"/>
        <v>2000.111</v>
      </c>
      <c r="K131" s="10">
        <f t="shared" si="16"/>
        <v>1</v>
      </c>
      <c r="L131" s="10" t="str">
        <f t="shared" si="17"/>
        <v>Individual #39</v>
      </c>
      <c r="M131" s="10" t="str">
        <f t="shared" si="18"/>
        <v>Individual School #39</v>
      </c>
      <c r="N131" s="10">
        <f t="shared" si="19"/>
        <v>0</v>
      </c>
    </row>
    <row r="132" spans="1:14" ht="16.5" thickBot="1">
      <c r="A132" s="10">
        <v>0.112</v>
      </c>
      <c r="B132" s="10">
        <f t="shared" si="13"/>
        <v>2000.112</v>
      </c>
      <c r="C132" s="122">
        <f t="shared" si="14"/>
        <v>1</v>
      </c>
      <c r="D132" s="178" t="str">
        <f>Scoreboard!V42</f>
        <v>Individual #40</v>
      </c>
      <c r="E132" s="178" t="str">
        <f>Scoreboard!W42</f>
        <v>Individual School #40</v>
      </c>
      <c r="F132" s="178"/>
      <c r="G132" s="186">
        <f>Scoreboard!X42</f>
        <v>0</v>
      </c>
      <c r="H132" s="10">
        <f>Scoreboard!AC42</f>
        <v>2000</v>
      </c>
      <c r="I132" s="1">
        <v>112</v>
      </c>
      <c r="J132" s="10">
        <f t="shared" si="15"/>
        <v>2000.112</v>
      </c>
      <c r="K132" s="10">
        <f t="shared" si="16"/>
        <v>1</v>
      </c>
      <c r="L132" s="10" t="str">
        <f t="shared" si="17"/>
        <v>Individual #40</v>
      </c>
      <c r="M132" s="10" t="str">
        <f t="shared" si="18"/>
        <v>Individual School #40</v>
      </c>
      <c r="N132" s="10">
        <f t="shared" si="19"/>
        <v>0</v>
      </c>
    </row>
    <row r="133" ht="13.5" thickTop="1"/>
  </sheetData>
  <sheetProtection password="F6F0" sheet="1" objects="1" scenarios="1" selectLockedCells="1"/>
  <mergeCells count="4">
    <mergeCell ref="C1:G1"/>
    <mergeCell ref="C2:G2"/>
    <mergeCell ref="C3:G3"/>
    <mergeCell ref="E20:F20"/>
  </mergeCells>
  <printOptions horizontalCentered="1"/>
  <pageMargins left="0.75" right="0.75" top="0.75" bottom="0.51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IHSA Golf Scoring Program - 10 Team</dc:title>
  <dc:subject/>
  <dc:creator>Laura Sutton</dc:creator>
  <cp:keywords/>
  <dc:description/>
  <cp:lastModifiedBy>Laura Sutton</cp:lastModifiedBy>
  <cp:lastPrinted>2012-09-24T19:39:50Z</cp:lastPrinted>
  <dcterms:created xsi:type="dcterms:W3CDTF">2007-07-11T00:15:34Z</dcterms:created>
  <dcterms:modified xsi:type="dcterms:W3CDTF">2012-09-24T19:44:46Z</dcterms:modified>
  <cp:category/>
  <cp:version/>
  <cp:contentType/>
  <cp:contentStatus/>
</cp:coreProperties>
</file>