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474" activeTab="0"/>
  </bookViews>
  <sheets>
    <sheet name="Instructions and Comments" sheetId="1" r:id="rId1"/>
    <sheet name="Team Listings" sheetId="2" r:id="rId2"/>
    <sheet name="Tee Sheet" sheetId="3" r:id="rId3"/>
    <sheet name="Scoreboard" sheetId="4" r:id="rId4"/>
    <sheet name="Summary Leaderboard" sheetId="5" r:id="rId5"/>
    <sheet name="Summary Leaderboard (1)" sheetId="6" state="hidden" r:id="rId6"/>
  </sheets>
  <definedNames>
    <definedName name="_xlnm.Print_Titles" localSheetId="4">'Summary Leaderboard'!$17:$17</definedName>
    <definedName name="_xlnm.Print_Titles" localSheetId="5">'Summary Leaderboard (1)'!$17:$17</definedName>
  </definedNames>
  <calcPr fullCalcOnLoad="1"/>
</workbook>
</file>

<file path=xl/sharedStrings.xml><?xml version="1.0" encoding="utf-8"?>
<sst xmlns="http://schemas.openxmlformats.org/spreadsheetml/2006/main" count="318" uniqueCount="141">
  <si>
    <t>Total</t>
  </si>
  <si>
    <t>Front</t>
  </si>
  <si>
    <t>Back</t>
  </si>
  <si>
    <t>Team</t>
  </si>
  <si>
    <t>Rank</t>
  </si>
  <si>
    <t xml:space="preserve">Team </t>
  </si>
  <si>
    <t>Name</t>
  </si>
  <si>
    <t>Finish</t>
  </si>
  <si>
    <t xml:space="preserve"> Team </t>
  </si>
  <si>
    <t>School</t>
  </si>
  <si>
    <t>Player #</t>
  </si>
  <si>
    <t>Player Name</t>
  </si>
  <si>
    <t>Class</t>
  </si>
  <si>
    <t>Team Seed #1</t>
  </si>
  <si>
    <t>Team Seed #2</t>
  </si>
  <si>
    <t>Team Seed #3</t>
  </si>
  <si>
    <t>Team Seed #4</t>
  </si>
  <si>
    <t xml:space="preserve">Team Seed #4 </t>
  </si>
  <si>
    <t>Team Seed #5</t>
  </si>
  <si>
    <t>Team Seed #6</t>
  </si>
  <si>
    <t>Team Seed #7</t>
  </si>
  <si>
    <t xml:space="preserve">Team Seed #7 </t>
  </si>
  <si>
    <t>Team Seed #8</t>
  </si>
  <si>
    <t xml:space="preserve">Team Seed #8 </t>
  </si>
  <si>
    <t xml:space="preserve">Team Seed #9 </t>
  </si>
  <si>
    <t xml:space="preserve">Team Seed #9  </t>
  </si>
  <si>
    <t>Player 1</t>
  </si>
  <si>
    <t>Player 2</t>
  </si>
  <si>
    <t>Player 3</t>
  </si>
  <si>
    <t>Player 4</t>
  </si>
  <si>
    <t>Player 5</t>
  </si>
  <si>
    <t>Player 6</t>
  </si>
  <si>
    <t>Individuals</t>
  </si>
  <si>
    <t>Individual #1</t>
  </si>
  <si>
    <t>Individual #2</t>
  </si>
  <si>
    <t>Individual #3</t>
  </si>
  <si>
    <t>Individual #4</t>
  </si>
  <si>
    <t>Individual #5</t>
  </si>
  <si>
    <t>Individual #6</t>
  </si>
  <si>
    <t>Individual #7</t>
  </si>
  <si>
    <t>Individual #8</t>
  </si>
  <si>
    <t>Individual #9</t>
  </si>
  <si>
    <t>Individual #10</t>
  </si>
  <si>
    <t>Individual #11</t>
  </si>
  <si>
    <t>Individual #12</t>
  </si>
  <si>
    <t>Individual #13</t>
  </si>
  <si>
    <t>Individual #14</t>
  </si>
  <si>
    <t>Individual #15</t>
  </si>
  <si>
    <t>Individual #16</t>
  </si>
  <si>
    <t>Individual #17</t>
  </si>
  <si>
    <t>Individual #18</t>
  </si>
  <si>
    <t>Individual #19</t>
  </si>
  <si>
    <t>Individual #20</t>
  </si>
  <si>
    <t>Individual #21</t>
  </si>
  <si>
    <t>Individual #22</t>
  </si>
  <si>
    <t>Individual #23</t>
  </si>
  <si>
    <t>Individual #24</t>
  </si>
  <si>
    <t>Individual</t>
  </si>
  <si>
    <t>Individual School #1</t>
  </si>
  <si>
    <t>Individual School #2</t>
  </si>
  <si>
    <t>Individual School #3</t>
  </si>
  <si>
    <t>Individual School #4</t>
  </si>
  <si>
    <t>Individual School #5</t>
  </si>
  <si>
    <t>Individual School #6</t>
  </si>
  <si>
    <t>Individual School #7</t>
  </si>
  <si>
    <t>Individual School #8</t>
  </si>
  <si>
    <t>Individual School #9</t>
  </si>
  <si>
    <t>Individual School #10</t>
  </si>
  <si>
    <t>Individual School #11</t>
  </si>
  <si>
    <t>Individual School #12</t>
  </si>
  <si>
    <t>Individual School #13</t>
  </si>
  <si>
    <t>Individual School #14</t>
  </si>
  <si>
    <t>Individual School #15</t>
  </si>
  <si>
    <t>Individual School #16</t>
  </si>
  <si>
    <t>Individual School #17</t>
  </si>
  <si>
    <t>Individual School #18</t>
  </si>
  <si>
    <t>Individual School #19</t>
  </si>
  <si>
    <t>Individual School #20</t>
  </si>
  <si>
    <t>Individual School #21</t>
  </si>
  <si>
    <t>Individual School #22</t>
  </si>
  <si>
    <t>Individual School #23</t>
  </si>
  <si>
    <t>Individual School #24</t>
  </si>
  <si>
    <t>Qual Score</t>
  </si>
  <si>
    <t>Instructions and Comments</t>
  </si>
  <si>
    <t>Seed Teams according to qualifying team score or season average</t>
  </si>
  <si>
    <t>Seed Players within team standing according to qualifying score or season average</t>
  </si>
  <si>
    <t>Seed Individuals by qualifying score or season averages</t>
  </si>
  <si>
    <t>Team Listing Worksheet</t>
  </si>
  <si>
    <t>Tee Sheet</t>
  </si>
  <si>
    <t>"Tee Sheet" will automatically populate according to the information entered on "Team Listing Worksheet"</t>
  </si>
  <si>
    <t>Scoreboard</t>
  </si>
  <si>
    <t>Team and Player names will automatically populate according to information from "Team Listing Worksheet"</t>
  </si>
  <si>
    <t>Enter front nine and back nine scores as they are reported</t>
  </si>
  <si>
    <t>Team Scores</t>
  </si>
  <si>
    <t>Individual Scores</t>
  </si>
  <si>
    <t>Summary Leaderboard</t>
  </si>
  <si>
    <t xml:space="preserve">"Team Seed #1" - enter school name in appropriate seed lines </t>
  </si>
  <si>
    <t>Name of Course</t>
  </si>
  <si>
    <t>Par for Course</t>
  </si>
  <si>
    <t>Total Yardage for Course</t>
  </si>
  <si>
    <t xml:space="preserve">a. </t>
  </si>
  <si>
    <t xml:space="preserve">b.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</si>
  <si>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</si>
  <si>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</si>
  <si>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</si>
  <si>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</si>
  <si>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</si>
  <si>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</si>
  <si>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</si>
  <si>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</si>
  <si>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</si>
  <si>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</si>
  <si>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</si>
  <si>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Type Course Par in cell asking for "Par for Course"</t>
  </si>
  <si>
    <t>Type Course Name in cell asking for "Name of Course"</t>
  </si>
  <si>
    <t>Type Course Yardage in cell asking for "Yardage for Course"</t>
  </si>
  <si>
    <t xml:space="preserve">12. </t>
  </si>
  <si>
    <t xml:space="preserve">13. </t>
  </si>
  <si>
    <t>"Player #1" - enter player's name, grade, and qualifying score or average</t>
  </si>
  <si>
    <t>DO NOT ENTER ANY OTHER INFORMATION ON THIS PAGE.</t>
  </si>
  <si>
    <t>It will be completed by the program.</t>
  </si>
  <si>
    <t>Team total will be the sum of the four lowest scores on the team</t>
  </si>
  <si>
    <t>Players will be listed by low score to high score within the individuals</t>
  </si>
  <si>
    <t>Ranking Teams and Individuals</t>
  </si>
  <si>
    <t>Before starting</t>
  </si>
  <si>
    <t>Check pairings to make sure you don't have two or more players from the same school in the same tee time.</t>
  </si>
  <si>
    <t>If there is "no player" enter "999" for the front 9 and "999" for the back 9 scores</t>
  </si>
  <si>
    <r>
      <t xml:space="preserve">Manually adjust names </t>
    </r>
    <r>
      <rPr>
        <b/>
        <sz val="10.5"/>
        <rFont val="Arial"/>
        <family val="2"/>
      </rPr>
      <t>on tee sheet only</t>
    </r>
    <r>
      <rPr>
        <sz val="10.5"/>
        <rFont val="Arial"/>
        <family val="2"/>
      </rPr>
      <t>, if there is a conflict.</t>
    </r>
  </si>
  <si>
    <t xml:space="preserve">NOTE:  After you've entered the last individual competitor,  </t>
  </si>
  <si>
    <t xml:space="preserve">type "no player" in all remaining individual cells beneath that.  </t>
  </si>
  <si>
    <t xml:space="preserve">This will help populate your "Tee Sheet".  When reviewing the </t>
  </si>
  <si>
    <t>"Tee Sheet", you can adjust times as needed.</t>
  </si>
  <si>
    <t xml:space="preserve">The "Tee Sheet" allows for more individuals than you have.  Ignore any cells that do not have a player in it. </t>
  </si>
  <si>
    <r>
      <t xml:space="preserve">The pages/tabs are </t>
    </r>
    <r>
      <rPr>
        <b/>
        <sz val="10.5"/>
        <rFont val="Arial"/>
        <family val="2"/>
      </rPr>
      <t>bolded</t>
    </r>
    <r>
      <rPr>
        <sz val="10.5"/>
        <rFont val="Arial"/>
        <family val="2"/>
      </rPr>
      <t>.  Please make sure you are on the correct page before proceeding with each step.</t>
    </r>
  </si>
  <si>
    <t>Board will automatically rank teams and individuals.</t>
  </si>
  <si>
    <t>Team total is automatically figured and will be the sum of the four lowest scores on the team</t>
  </si>
  <si>
    <t>Enter Course Par HERE</t>
  </si>
  <si>
    <t xml:space="preserve"> Par for Course</t>
  </si>
  <si>
    <t>Enter Course Yardage HERE</t>
  </si>
  <si>
    <t xml:space="preserve"> Total Yardage for Course</t>
  </si>
  <si>
    <t>Place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</si>
</sst>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F400]h:mm:ss\ AM/PM"/>
    <numFmt numFmtId="171" formatCode="[$-409]h:mm\ AM/PM;@"/>
    <numFmt numFmtId="172" formatCode="0.0"/>
    <numFmt numFmtId="173" formatCode="0.000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0" fontId="4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textRotation="180"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/>
    </xf>
    <xf numFmtId="0" fontId="8" fillId="33" borderId="27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>
      <alignment horizontal="center"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>
      <alignment horizontal="center"/>
    </xf>
    <xf numFmtId="0" fontId="8" fillId="33" borderId="3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8" fillId="33" borderId="31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3" borderId="33" xfId="0" applyFont="1" applyFill="1" applyBorder="1" applyAlignment="1">
      <alignment horizontal="center"/>
    </xf>
    <xf numFmtId="0" fontId="8" fillId="33" borderId="34" xfId="0" applyFont="1" applyFill="1" applyBorder="1" applyAlignment="1" applyProtection="1">
      <alignment horizontal="center"/>
      <protection/>
    </xf>
    <xf numFmtId="0" fontId="7" fillId="34" borderId="35" xfId="0" applyFont="1" applyFill="1" applyBorder="1" applyAlignment="1" applyProtection="1">
      <alignment horizontal="center"/>
      <protection locked="0"/>
    </xf>
    <xf numFmtId="0" fontId="7" fillId="34" borderId="3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4" borderId="38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36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0" fontId="7" fillId="33" borderId="39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left"/>
    </xf>
    <xf numFmtId="0" fontId="10" fillId="33" borderId="4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33" borderId="37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left"/>
    </xf>
    <xf numFmtId="0" fontId="7" fillId="33" borderId="43" xfId="0" applyFont="1" applyFill="1" applyBorder="1" applyAlignment="1">
      <alignment horizontal="left"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49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44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18" fillId="0" borderId="4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18" fillId="0" borderId="49" xfId="0" applyFont="1" applyFill="1" applyBorder="1" applyAlignment="1" applyProtection="1">
      <alignment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2" fillId="0" borderId="51" xfId="0" applyFont="1" applyFill="1" applyBorder="1" applyAlignment="1" applyProtection="1">
      <alignment/>
      <protection locked="0"/>
    </xf>
    <xf numFmtId="0" fontId="16" fillId="0" borderId="44" xfId="0" applyFont="1" applyBorder="1" applyAlignment="1" applyProtection="1">
      <alignment/>
      <protection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16" fillId="0" borderId="47" xfId="0" applyFont="1" applyBorder="1" applyAlignment="1" applyProtection="1">
      <alignment/>
      <protection/>
    </xf>
    <xf numFmtId="0" fontId="4" fillId="0" borderId="48" xfId="0" applyFont="1" applyFill="1" applyBorder="1" applyAlignment="1">
      <alignment/>
    </xf>
    <xf numFmtId="0" fontId="16" fillId="0" borderId="49" xfId="0" applyFont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4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14" fillId="0" borderId="47" xfId="0" applyFont="1" applyBorder="1" applyAlignment="1" applyProtection="1">
      <alignment/>
      <protection/>
    </xf>
    <xf numFmtId="0" fontId="15" fillId="0" borderId="49" xfId="0" applyFont="1" applyBorder="1" applyAlignment="1" applyProtection="1">
      <alignment horizontal="right"/>
      <protection/>
    </xf>
    <xf numFmtId="0" fontId="15" fillId="0" borderId="50" xfId="0" applyFont="1" applyBorder="1" applyAlignment="1" applyProtection="1">
      <alignment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7" fillId="33" borderId="1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shrinkToFit="1"/>
    </xf>
    <xf numFmtId="0" fontId="2" fillId="0" borderId="17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38" xfId="0" applyFont="1" applyFill="1" applyBorder="1" applyAlignment="1">
      <alignment shrinkToFit="1"/>
    </xf>
    <xf numFmtId="0" fontId="2" fillId="0" borderId="35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>
      <alignment shrinkToFit="1"/>
    </xf>
    <xf numFmtId="0" fontId="7" fillId="33" borderId="32" xfId="0" applyFont="1" applyFill="1" applyBorder="1" applyAlignment="1">
      <alignment shrinkToFit="1"/>
    </xf>
    <xf numFmtId="0" fontId="7" fillId="33" borderId="37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33" borderId="14" xfId="0" applyFont="1" applyFill="1" applyBorder="1" applyAlignment="1">
      <alignment shrinkToFit="1"/>
    </xf>
    <xf numFmtId="0" fontId="7" fillId="33" borderId="17" xfId="0" applyFont="1" applyFill="1" applyBorder="1" applyAlignment="1">
      <alignment shrinkToFit="1"/>
    </xf>
    <xf numFmtId="0" fontId="7" fillId="33" borderId="38" xfId="0" applyFont="1" applyFill="1" applyBorder="1" applyAlignment="1">
      <alignment shrinkToFit="1"/>
    </xf>
    <xf numFmtId="0" fontId="7" fillId="0" borderId="0" xfId="0" applyFont="1" applyAlignment="1">
      <alignment shrinkToFit="1"/>
    </xf>
    <xf numFmtId="0" fontId="7" fillId="33" borderId="28" xfId="0" applyFont="1" applyFill="1" applyBorder="1" applyAlignment="1">
      <alignment horizontal="left" shrinkToFi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50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33" borderId="14" xfId="0" applyFont="1" applyFill="1" applyBorder="1" applyAlignment="1">
      <alignment horizontal="left" shrinkToFit="1"/>
    </xf>
    <xf numFmtId="0" fontId="7" fillId="33" borderId="15" xfId="0" applyFont="1" applyFill="1" applyBorder="1" applyAlignment="1">
      <alignment horizontal="left" shrinkToFit="1"/>
    </xf>
    <xf numFmtId="0" fontId="7" fillId="33" borderId="17" xfId="0" applyFont="1" applyFill="1" applyBorder="1" applyAlignment="1">
      <alignment horizontal="left" shrinkToFit="1"/>
    </xf>
    <xf numFmtId="0" fontId="7" fillId="33" borderId="10" xfId="0" applyFont="1" applyFill="1" applyBorder="1" applyAlignment="1">
      <alignment horizontal="left" shrinkToFit="1"/>
    </xf>
    <xf numFmtId="0" fontId="7" fillId="33" borderId="52" xfId="0" applyFont="1" applyFill="1" applyBorder="1" applyAlignment="1">
      <alignment horizontal="left" shrinkToFit="1"/>
    </xf>
    <xf numFmtId="0" fontId="7" fillId="33" borderId="11" xfId="0" applyFont="1" applyFill="1" applyBorder="1" applyAlignment="1">
      <alignment horizontal="left" shrinkToFit="1"/>
    </xf>
    <xf numFmtId="0" fontId="7" fillId="33" borderId="38" xfId="0" applyFont="1" applyFill="1" applyBorder="1" applyAlignment="1">
      <alignment horizontal="left" shrinkToFit="1"/>
    </xf>
    <xf numFmtId="0" fontId="7" fillId="33" borderId="35" xfId="0" applyFont="1" applyFill="1" applyBorder="1" applyAlignment="1">
      <alignment horizontal="left" shrinkToFit="1"/>
    </xf>
    <xf numFmtId="0" fontId="7" fillId="35" borderId="53" xfId="0" applyFont="1" applyFill="1" applyBorder="1" applyAlignment="1">
      <alignment horizontal="center"/>
    </xf>
    <xf numFmtId="0" fontId="0" fillId="35" borderId="54" xfId="0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2" fillId="33" borderId="15" xfId="0" applyFont="1" applyFill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33" borderId="35" xfId="0" applyFont="1" applyFill="1" applyBorder="1" applyAlignment="1">
      <alignment shrinkToFit="1"/>
    </xf>
    <xf numFmtId="0" fontId="7" fillId="33" borderId="15" xfId="0" applyFont="1" applyFill="1" applyBorder="1" applyAlignment="1">
      <alignment shrinkToFit="1"/>
    </xf>
    <xf numFmtId="0" fontId="7" fillId="33" borderId="10" xfId="0" applyFont="1" applyFill="1" applyBorder="1" applyAlignment="1">
      <alignment shrinkToFit="1"/>
    </xf>
    <xf numFmtId="0" fontId="7" fillId="33" borderId="35" xfId="0" applyFont="1" applyFill="1" applyBorder="1" applyAlignment="1">
      <alignment shrinkToFit="1"/>
    </xf>
    <xf numFmtId="173" fontId="2" fillId="0" borderId="0" xfId="0" applyNumberFormat="1" applyFont="1" applyAlignment="1">
      <alignment/>
    </xf>
    <xf numFmtId="0" fontId="19" fillId="35" borderId="0" xfId="0" applyFont="1" applyFill="1" applyBorder="1" applyAlignment="1" applyProtection="1">
      <alignment horizontal="center"/>
      <protection locked="0"/>
    </xf>
    <xf numFmtId="0" fontId="19" fillId="35" borderId="59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 wrapText="1"/>
      <protection/>
    </xf>
    <xf numFmtId="0" fontId="11" fillId="33" borderId="63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left" shrinkToFit="1"/>
    </xf>
    <xf numFmtId="0" fontId="7" fillId="33" borderId="22" xfId="0" applyFont="1" applyFill="1" applyBorder="1" applyAlignment="1">
      <alignment horizontal="left" shrinkToFit="1"/>
    </xf>
    <xf numFmtId="0" fontId="7" fillId="33" borderId="39" xfId="0" applyFont="1" applyFill="1" applyBorder="1" applyAlignment="1">
      <alignment horizontal="left" shrinkToFit="1"/>
    </xf>
    <xf numFmtId="0" fontId="7" fillId="33" borderId="40" xfId="0" applyFont="1" applyFill="1" applyBorder="1" applyAlignment="1">
      <alignment horizontal="left" shrinkToFit="1"/>
    </xf>
    <xf numFmtId="0" fontId="10" fillId="33" borderId="66" xfId="0" applyFont="1" applyFill="1" applyBorder="1" applyAlignment="1">
      <alignment horizontal="left" vertical="center"/>
    </xf>
    <xf numFmtId="0" fontId="10" fillId="33" borderId="67" xfId="0" applyFont="1" applyFill="1" applyBorder="1" applyAlignment="1">
      <alignment horizontal="left" vertical="center"/>
    </xf>
    <xf numFmtId="0" fontId="6" fillId="35" borderId="68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>
      <alignment horizontal="left"/>
    </xf>
    <xf numFmtId="0" fontId="8" fillId="35" borderId="59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left" shrinkToFit="1"/>
    </xf>
    <xf numFmtId="0" fontId="7" fillId="33" borderId="43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2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140625" style="79" customWidth="1"/>
    <col min="2" max="2" width="4.28125" style="78" customWidth="1"/>
    <col min="3" max="10" width="9.140625" style="78" customWidth="1"/>
    <col min="11" max="11" width="21.7109375" style="78" customWidth="1"/>
    <col min="12" max="16384" width="9.140625" style="78" customWidth="1"/>
  </cols>
  <sheetData>
    <row r="1" spans="1:11" ht="14.25">
      <c r="A1" s="87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4.25">
      <c r="A2" s="87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>
      <c r="A3" s="80" t="s">
        <v>133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4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4.25">
      <c r="A5" s="87" t="s">
        <v>124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4.25">
      <c r="A6" s="89" t="s">
        <v>102</v>
      </c>
      <c r="B6" s="80" t="s">
        <v>84</v>
      </c>
      <c r="C6" s="80"/>
      <c r="D6" s="80"/>
      <c r="E6" s="80"/>
      <c r="F6" s="80"/>
      <c r="G6" s="80"/>
      <c r="H6" s="80"/>
      <c r="I6" s="80"/>
      <c r="J6" s="80"/>
      <c r="K6" s="80"/>
    </row>
    <row r="7" spans="1:11" ht="14.25">
      <c r="A7" s="89" t="s">
        <v>103</v>
      </c>
      <c r="B7" s="80" t="s">
        <v>85</v>
      </c>
      <c r="C7" s="80"/>
      <c r="D7" s="80"/>
      <c r="E7" s="80"/>
      <c r="F7" s="80"/>
      <c r="G7" s="80"/>
      <c r="H7" s="80"/>
      <c r="I7" s="80"/>
      <c r="J7" s="80"/>
      <c r="K7" s="80"/>
    </row>
    <row r="8" spans="1:11" ht="14.25">
      <c r="A8" s="89" t="s">
        <v>104</v>
      </c>
      <c r="B8" s="80" t="s">
        <v>86</v>
      </c>
      <c r="C8" s="80"/>
      <c r="D8" s="80"/>
      <c r="E8" s="80"/>
      <c r="F8" s="80"/>
      <c r="G8" s="80"/>
      <c r="H8" s="80"/>
      <c r="I8" s="80"/>
      <c r="J8" s="80"/>
      <c r="K8" s="80"/>
    </row>
    <row r="9" spans="1:11" ht="14.25">
      <c r="A9" s="88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4.25">
      <c r="A10" s="87" t="s">
        <v>95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4.25">
      <c r="A11" s="89" t="s">
        <v>105</v>
      </c>
      <c r="B11" s="80" t="s">
        <v>114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4.25">
      <c r="A12" s="89" t="s">
        <v>106</v>
      </c>
      <c r="B12" s="80" t="s">
        <v>113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4.25">
      <c r="A13" s="89" t="s">
        <v>107</v>
      </c>
      <c r="B13" s="80" t="s">
        <v>115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4.25">
      <c r="A14" s="89"/>
      <c r="B14" s="90" t="s">
        <v>119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4.25">
      <c r="A15" s="89"/>
      <c r="B15" s="80" t="s">
        <v>120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4.25">
      <c r="A16" s="88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14.25">
      <c r="A17" s="87" t="s">
        <v>87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4.25">
      <c r="A18" s="89" t="s">
        <v>108</v>
      </c>
      <c r="B18" s="80" t="s">
        <v>96</v>
      </c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4.25">
      <c r="A19" s="89" t="s">
        <v>109</v>
      </c>
      <c r="B19" s="80" t="s">
        <v>118</v>
      </c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4.25">
      <c r="A20" s="88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4.25">
      <c r="A21" s="87" t="s">
        <v>88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4.25">
      <c r="A22" s="89" t="s">
        <v>110</v>
      </c>
      <c r="B22" s="80" t="s">
        <v>89</v>
      </c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4.25">
      <c r="A23" s="91"/>
      <c r="B23" s="92" t="s">
        <v>125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4.25">
      <c r="A24" s="91"/>
      <c r="B24" s="92" t="s">
        <v>127</v>
      </c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4.25">
      <c r="A25" s="88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4.25">
      <c r="A26" s="87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4.25">
      <c r="A27" s="89" t="s">
        <v>111</v>
      </c>
      <c r="B27" s="80" t="s">
        <v>91</v>
      </c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4.25">
      <c r="A28" s="89" t="s">
        <v>112</v>
      </c>
      <c r="B28" s="80" t="s">
        <v>93</v>
      </c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14.25">
      <c r="A29" s="88"/>
      <c r="B29" s="93" t="s">
        <v>100</v>
      </c>
      <c r="C29" s="80" t="s">
        <v>92</v>
      </c>
      <c r="D29" s="80"/>
      <c r="E29" s="80"/>
      <c r="F29" s="80"/>
      <c r="G29" s="80"/>
      <c r="H29" s="80"/>
      <c r="I29" s="80"/>
      <c r="J29" s="80"/>
      <c r="K29" s="80"/>
    </row>
    <row r="30" spans="1:11" ht="14.25">
      <c r="A30" s="88"/>
      <c r="B30" s="93"/>
      <c r="C30" s="80" t="s">
        <v>126</v>
      </c>
      <c r="D30" s="80"/>
      <c r="E30" s="80"/>
      <c r="F30" s="80"/>
      <c r="G30" s="80"/>
      <c r="H30" s="80"/>
      <c r="I30" s="80"/>
      <c r="J30" s="80"/>
      <c r="K30" s="80"/>
    </row>
    <row r="31" spans="1:11" ht="14.25">
      <c r="A31" s="88"/>
      <c r="B31" s="93" t="s">
        <v>101</v>
      </c>
      <c r="C31" s="80" t="s">
        <v>121</v>
      </c>
      <c r="D31" s="80"/>
      <c r="E31" s="80"/>
      <c r="F31" s="80"/>
      <c r="G31" s="80"/>
      <c r="H31" s="80"/>
      <c r="I31" s="80"/>
      <c r="J31" s="80"/>
      <c r="K31" s="80"/>
    </row>
    <row r="32" spans="1:11" ht="14.25">
      <c r="A32" s="89" t="s">
        <v>116</v>
      </c>
      <c r="B32" s="80" t="s">
        <v>94</v>
      </c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4.25">
      <c r="A33" s="88"/>
      <c r="B33" s="93" t="s">
        <v>100</v>
      </c>
      <c r="C33" s="80" t="s">
        <v>92</v>
      </c>
      <c r="D33" s="80"/>
      <c r="E33" s="80"/>
      <c r="F33" s="80"/>
      <c r="G33" s="80"/>
      <c r="H33" s="80"/>
      <c r="I33" s="80"/>
      <c r="J33" s="80"/>
      <c r="K33" s="80"/>
    </row>
    <row r="34" spans="1:11" ht="14.25">
      <c r="A34" s="88"/>
      <c r="B34" s="93"/>
      <c r="C34" s="80" t="s">
        <v>126</v>
      </c>
      <c r="D34" s="80"/>
      <c r="E34" s="80"/>
      <c r="F34" s="80"/>
      <c r="G34" s="80"/>
      <c r="H34" s="80"/>
      <c r="I34" s="80"/>
      <c r="J34" s="80"/>
      <c r="K34" s="80"/>
    </row>
    <row r="35" spans="1:11" ht="14.25">
      <c r="A35" s="88"/>
      <c r="B35" s="93" t="s">
        <v>101</v>
      </c>
      <c r="C35" s="80" t="s">
        <v>122</v>
      </c>
      <c r="D35" s="80"/>
      <c r="E35" s="80"/>
      <c r="F35" s="80"/>
      <c r="G35" s="80"/>
      <c r="H35" s="80"/>
      <c r="I35" s="80"/>
      <c r="J35" s="80"/>
      <c r="K35" s="80"/>
    </row>
    <row r="36" spans="1:11" ht="14.25">
      <c r="A36" s="88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4.25">
      <c r="A37" s="87" t="s">
        <v>95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4.25">
      <c r="A38" s="89" t="s">
        <v>117</v>
      </c>
      <c r="B38" s="94" t="s">
        <v>123</v>
      </c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4.25">
      <c r="A39" s="89"/>
      <c r="B39" s="187" t="s">
        <v>134</v>
      </c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 ht="14.25">
      <c r="A40" s="88"/>
      <c r="B40" s="93"/>
      <c r="C40" s="80"/>
      <c r="D40" s="80"/>
      <c r="E40" s="80"/>
      <c r="F40" s="80"/>
      <c r="G40" s="80"/>
      <c r="H40" s="80"/>
      <c r="I40" s="80"/>
      <c r="J40" s="80"/>
      <c r="K40" s="80"/>
    </row>
  </sheetData>
  <sheetProtection password="E8D1" sheet="1" objects="1" scenarios="1" selectLockedCells="1"/>
  <mergeCells count="1">
    <mergeCell ref="B39:K39"/>
  </mergeCells>
  <printOptions/>
  <pageMargins left="0.25" right="0.25" top="0.5" bottom="0.25" header="0.25" footer="0.3"/>
  <pageSetup horizontalDpi="600" verticalDpi="600" orientation="portrait" r:id="rId1"/>
  <headerFooter>
    <oddHeader>&amp;C&amp;"Arial,Bold"&amp;11IHSA Golf Scoring Program - 9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8"/>
  <sheetViews>
    <sheetView zoomScalePageLayoutView="0" workbookViewId="0" topLeftCell="A1">
      <selection activeCell="C9" sqref="C9:C14"/>
    </sheetView>
  </sheetViews>
  <sheetFormatPr defaultColWidth="9.140625" defaultRowHeight="12.75"/>
  <cols>
    <col min="1" max="1" width="25.421875" style="58" customWidth="1"/>
    <col min="2" max="2" width="8.00390625" style="59" customWidth="1"/>
    <col min="3" max="3" width="31.8515625" style="58" customWidth="1"/>
    <col min="4" max="4" width="5.421875" style="59" customWidth="1"/>
    <col min="5" max="5" width="11.57421875" style="59" customWidth="1"/>
    <col min="6" max="16384" width="9.140625" style="58" customWidth="1"/>
  </cols>
  <sheetData>
    <row r="1" spans="1:5" ht="15.75">
      <c r="A1" s="58" t="s">
        <v>9</v>
      </c>
      <c r="B1" s="59" t="s">
        <v>10</v>
      </c>
      <c r="C1" s="58" t="s">
        <v>11</v>
      </c>
      <c r="D1" s="59" t="s">
        <v>12</v>
      </c>
      <c r="E1" s="59" t="s">
        <v>82</v>
      </c>
    </row>
    <row r="2" spans="3:5" ht="16.5" thickBot="1">
      <c r="C2" s="60"/>
      <c r="D2" s="61"/>
      <c r="E2" s="61"/>
    </row>
    <row r="3" spans="1:5" ht="16.5" thickTop="1">
      <c r="A3" s="131" t="s">
        <v>13</v>
      </c>
      <c r="B3" s="132">
        <v>1</v>
      </c>
      <c r="C3" s="133" t="s">
        <v>26</v>
      </c>
      <c r="D3" s="62"/>
      <c r="E3" s="63"/>
    </row>
    <row r="4" spans="1:5" ht="15.75">
      <c r="A4" s="134" t="s">
        <v>13</v>
      </c>
      <c r="B4" s="135">
        <v>2</v>
      </c>
      <c r="C4" s="136" t="s">
        <v>27</v>
      </c>
      <c r="D4" s="64"/>
      <c r="E4" s="65"/>
    </row>
    <row r="5" spans="1:5" ht="15.75">
      <c r="A5" s="134" t="s">
        <v>13</v>
      </c>
      <c r="B5" s="135">
        <v>3</v>
      </c>
      <c r="C5" s="136" t="s">
        <v>28</v>
      </c>
      <c r="D5" s="64"/>
      <c r="E5" s="65"/>
    </row>
    <row r="6" spans="1:5" ht="15.75">
      <c r="A6" s="134" t="s">
        <v>13</v>
      </c>
      <c r="B6" s="135">
        <v>4</v>
      </c>
      <c r="C6" s="136" t="s">
        <v>29</v>
      </c>
      <c r="D6" s="64"/>
      <c r="E6" s="65"/>
    </row>
    <row r="7" spans="1:5" ht="15.75">
      <c r="A7" s="134" t="s">
        <v>13</v>
      </c>
      <c r="B7" s="135">
        <v>5</v>
      </c>
      <c r="C7" s="136" t="s">
        <v>30</v>
      </c>
      <c r="D7" s="64"/>
      <c r="E7" s="65"/>
    </row>
    <row r="8" spans="1:5" ht="16.5" thickBot="1">
      <c r="A8" s="137" t="s">
        <v>13</v>
      </c>
      <c r="B8" s="138">
        <v>6</v>
      </c>
      <c r="C8" s="139" t="s">
        <v>31</v>
      </c>
      <c r="D8" s="66"/>
      <c r="E8" s="67"/>
    </row>
    <row r="9" spans="1:5" ht="16.5" thickTop="1">
      <c r="A9" s="131" t="s">
        <v>14</v>
      </c>
      <c r="B9" s="132">
        <v>1</v>
      </c>
      <c r="C9" s="133" t="s">
        <v>26</v>
      </c>
      <c r="D9" s="62"/>
      <c r="E9" s="63"/>
    </row>
    <row r="10" spans="1:5" ht="15.75">
      <c r="A10" s="134" t="s">
        <v>14</v>
      </c>
      <c r="B10" s="135">
        <v>2</v>
      </c>
      <c r="C10" s="136" t="s">
        <v>27</v>
      </c>
      <c r="D10" s="64"/>
      <c r="E10" s="65"/>
    </row>
    <row r="11" spans="1:5" ht="15.75">
      <c r="A11" s="134" t="s">
        <v>14</v>
      </c>
      <c r="B11" s="135">
        <v>3</v>
      </c>
      <c r="C11" s="136" t="s">
        <v>28</v>
      </c>
      <c r="D11" s="64"/>
      <c r="E11" s="65"/>
    </row>
    <row r="12" spans="1:5" ht="15.75">
      <c r="A12" s="134" t="s">
        <v>14</v>
      </c>
      <c r="B12" s="135">
        <v>4</v>
      </c>
      <c r="C12" s="136" t="s">
        <v>29</v>
      </c>
      <c r="D12" s="64"/>
      <c r="E12" s="65"/>
    </row>
    <row r="13" spans="1:5" ht="15.75">
      <c r="A13" s="134" t="s">
        <v>14</v>
      </c>
      <c r="B13" s="135">
        <v>5</v>
      </c>
      <c r="C13" s="136" t="s">
        <v>30</v>
      </c>
      <c r="D13" s="64"/>
      <c r="E13" s="65"/>
    </row>
    <row r="14" spans="1:5" ht="16.5" thickBot="1">
      <c r="A14" s="137" t="s">
        <v>14</v>
      </c>
      <c r="B14" s="138">
        <v>6</v>
      </c>
      <c r="C14" s="139" t="s">
        <v>31</v>
      </c>
      <c r="D14" s="66"/>
      <c r="E14" s="67"/>
    </row>
    <row r="15" spans="1:5" ht="16.5" thickTop="1">
      <c r="A15" s="131" t="s">
        <v>15</v>
      </c>
      <c r="B15" s="132">
        <v>1</v>
      </c>
      <c r="C15" s="133" t="s">
        <v>26</v>
      </c>
      <c r="D15" s="62"/>
      <c r="E15" s="63"/>
    </row>
    <row r="16" spans="1:5" ht="15.75">
      <c r="A16" s="134" t="s">
        <v>15</v>
      </c>
      <c r="B16" s="135">
        <v>2</v>
      </c>
      <c r="C16" s="136" t="s">
        <v>27</v>
      </c>
      <c r="D16" s="64"/>
      <c r="E16" s="65"/>
    </row>
    <row r="17" spans="1:5" ht="15.75">
      <c r="A17" s="134" t="s">
        <v>15</v>
      </c>
      <c r="B17" s="135">
        <v>3</v>
      </c>
      <c r="C17" s="136" t="s">
        <v>28</v>
      </c>
      <c r="D17" s="64"/>
      <c r="E17" s="65"/>
    </row>
    <row r="18" spans="1:5" ht="15.75">
      <c r="A18" s="134" t="s">
        <v>15</v>
      </c>
      <c r="B18" s="135">
        <v>4</v>
      </c>
      <c r="C18" s="136" t="s">
        <v>29</v>
      </c>
      <c r="D18" s="64"/>
      <c r="E18" s="65"/>
    </row>
    <row r="19" spans="1:5" ht="15.75">
      <c r="A19" s="134" t="s">
        <v>15</v>
      </c>
      <c r="B19" s="135">
        <v>5</v>
      </c>
      <c r="C19" s="136" t="s">
        <v>30</v>
      </c>
      <c r="D19" s="64"/>
      <c r="E19" s="65"/>
    </row>
    <row r="20" spans="1:5" ht="16.5" thickBot="1">
      <c r="A20" s="137" t="s">
        <v>15</v>
      </c>
      <c r="B20" s="138">
        <v>6</v>
      </c>
      <c r="C20" s="139" t="s">
        <v>31</v>
      </c>
      <c r="D20" s="66"/>
      <c r="E20" s="67"/>
    </row>
    <row r="21" spans="1:5" ht="16.5" thickTop="1">
      <c r="A21" s="131" t="s">
        <v>16</v>
      </c>
      <c r="B21" s="132">
        <v>1</v>
      </c>
      <c r="C21" s="133" t="s">
        <v>26</v>
      </c>
      <c r="D21" s="62"/>
      <c r="E21" s="63"/>
    </row>
    <row r="22" spans="1:5" ht="15.75">
      <c r="A22" s="134" t="s">
        <v>16</v>
      </c>
      <c r="B22" s="135">
        <v>2</v>
      </c>
      <c r="C22" s="136" t="s">
        <v>27</v>
      </c>
      <c r="D22" s="64"/>
      <c r="E22" s="65"/>
    </row>
    <row r="23" spans="1:5" ht="15.75">
      <c r="A23" s="134" t="s">
        <v>17</v>
      </c>
      <c r="B23" s="135">
        <v>3</v>
      </c>
      <c r="C23" s="136" t="s">
        <v>28</v>
      </c>
      <c r="D23" s="64"/>
      <c r="E23" s="65"/>
    </row>
    <row r="24" spans="1:5" ht="15.75">
      <c r="A24" s="134" t="s">
        <v>16</v>
      </c>
      <c r="B24" s="135">
        <v>4</v>
      </c>
      <c r="C24" s="136" t="s">
        <v>29</v>
      </c>
      <c r="D24" s="64"/>
      <c r="E24" s="65"/>
    </row>
    <row r="25" spans="1:5" ht="15.75">
      <c r="A25" s="134" t="s">
        <v>16</v>
      </c>
      <c r="B25" s="135">
        <v>5</v>
      </c>
      <c r="C25" s="136" t="s">
        <v>30</v>
      </c>
      <c r="D25" s="64"/>
      <c r="E25" s="65"/>
    </row>
    <row r="26" spans="1:5" ht="16.5" thickBot="1">
      <c r="A26" s="137" t="s">
        <v>16</v>
      </c>
      <c r="B26" s="138">
        <v>6</v>
      </c>
      <c r="C26" s="139" t="s">
        <v>31</v>
      </c>
      <c r="D26" s="66"/>
      <c r="E26" s="67"/>
    </row>
    <row r="27" spans="1:5" ht="16.5" thickTop="1">
      <c r="A27" s="131" t="s">
        <v>18</v>
      </c>
      <c r="B27" s="132">
        <v>1</v>
      </c>
      <c r="C27" s="133" t="s">
        <v>26</v>
      </c>
      <c r="D27" s="62"/>
      <c r="E27" s="63"/>
    </row>
    <row r="28" spans="1:5" ht="15.75">
      <c r="A28" s="134" t="s">
        <v>18</v>
      </c>
      <c r="B28" s="135">
        <v>2</v>
      </c>
      <c r="C28" s="136" t="s">
        <v>27</v>
      </c>
      <c r="D28" s="64"/>
      <c r="E28" s="65"/>
    </row>
    <row r="29" spans="1:5" ht="15.75">
      <c r="A29" s="134" t="s">
        <v>18</v>
      </c>
      <c r="B29" s="135">
        <v>3</v>
      </c>
      <c r="C29" s="136" t="s">
        <v>28</v>
      </c>
      <c r="D29" s="64"/>
      <c r="E29" s="65"/>
    </row>
    <row r="30" spans="1:5" ht="15.75">
      <c r="A30" s="134" t="s">
        <v>18</v>
      </c>
      <c r="B30" s="135">
        <v>4</v>
      </c>
      <c r="C30" s="136" t="s">
        <v>29</v>
      </c>
      <c r="D30" s="64"/>
      <c r="E30" s="65"/>
    </row>
    <row r="31" spans="1:5" ht="15.75">
      <c r="A31" s="134" t="s">
        <v>18</v>
      </c>
      <c r="B31" s="135">
        <v>5</v>
      </c>
      <c r="C31" s="136" t="s">
        <v>30</v>
      </c>
      <c r="D31" s="64"/>
      <c r="E31" s="65"/>
    </row>
    <row r="32" spans="1:5" ht="16.5" thickBot="1">
      <c r="A32" s="137" t="s">
        <v>18</v>
      </c>
      <c r="B32" s="138">
        <v>6</v>
      </c>
      <c r="C32" s="139" t="s">
        <v>31</v>
      </c>
      <c r="D32" s="66"/>
      <c r="E32" s="67"/>
    </row>
    <row r="33" spans="1:5" ht="16.5" thickTop="1">
      <c r="A33" s="131" t="s">
        <v>19</v>
      </c>
      <c r="B33" s="132">
        <v>1</v>
      </c>
      <c r="C33" s="133" t="s">
        <v>26</v>
      </c>
      <c r="D33" s="62"/>
      <c r="E33" s="63"/>
    </row>
    <row r="34" spans="1:5" ht="15.75">
      <c r="A34" s="134" t="s">
        <v>19</v>
      </c>
      <c r="B34" s="135">
        <v>2</v>
      </c>
      <c r="C34" s="136" t="s">
        <v>27</v>
      </c>
      <c r="D34" s="64"/>
      <c r="E34" s="65"/>
    </row>
    <row r="35" spans="1:5" ht="15.75">
      <c r="A35" s="134" t="s">
        <v>19</v>
      </c>
      <c r="B35" s="135">
        <v>3</v>
      </c>
      <c r="C35" s="136" t="s">
        <v>28</v>
      </c>
      <c r="D35" s="64"/>
      <c r="E35" s="65"/>
    </row>
    <row r="36" spans="1:5" ht="15.75">
      <c r="A36" s="134" t="s">
        <v>19</v>
      </c>
      <c r="B36" s="135">
        <v>4</v>
      </c>
      <c r="C36" s="136" t="s">
        <v>29</v>
      </c>
      <c r="D36" s="64"/>
      <c r="E36" s="65"/>
    </row>
    <row r="37" spans="1:5" ht="15.75">
      <c r="A37" s="134" t="s">
        <v>19</v>
      </c>
      <c r="B37" s="135">
        <v>5</v>
      </c>
      <c r="C37" s="136" t="s">
        <v>30</v>
      </c>
      <c r="D37" s="64"/>
      <c r="E37" s="65"/>
    </row>
    <row r="38" spans="1:5" ht="16.5" thickBot="1">
      <c r="A38" s="137" t="s">
        <v>19</v>
      </c>
      <c r="B38" s="138">
        <v>6</v>
      </c>
      <c r="C38" s="139" t="s">
        <v>31</v>
      </c>
      <c r="D38" s="66"/>
      <c r="E38" s="67"/>
    </row>
    <row r="39" spans="1:5" ht="16.5" thickTop="1">
      <c r="A39" s="131" t="s">
        <v>20</v>
      </c>
      <c r="B39" s="132">
        <v>1</v>
      </c>
      <c r="C39" s="133" t="s">
        <v>26</v>
      </c>
      <c r="D39" s="62"/>
      <c r="E39" s="63"/>
    </row>
    <row r="40" spans="1:5" ht="15.75">
      <c r="A40" s="134" t="s">
        <v>20</v>
      </c>
      <c r="B40" s="135">
        <v>2</v>
      </c>
      <c r="C40" s="136" t="s">
        <v>27</v>
      </c>
      <c r="D40" s="64"/>
      <c r="E40" s="65"/>
    </row>
    <row r="41" spans="1:5" ht="15.75">
      <c r="A41" s="134" t="s">
        <v>21</v>
      </c>
      <c r="B41" s="135">
        <v>3</v>
      </c>
      <c r="C41" s="136" t="s">
        <v>28</v>
      </c>
      <c r="D41" s="64"/>
      <c r="E41" s="65"/>
    </row>
    <row r="42" spans="1:5" ht="15.75">
      <c r="A42" s="134" t="s">
        <v>21</v>
      </c>
      <c r="B42" s="135">
        <v>4</v>
      </c>
      <c r="C42" s="136" t="s">
        <v>29</v>
      </c>
      <c r="D42" s="64"/>
      <c r="E42" s="65"/>
    </row>
    <row r="43" spans="1:5" ht="15.75">
      <c r="A43" s="134" t="s">
        <v>20</v>
      </c>
      <c r="B43" s="135">
        <v>5</v>
      </c>
      <c r="C43" s="136" t="s">
        <v>30</v>
      </c>
      <c r="D43" s="64"/>
      <c r="E43" s="65"/>
    </row>
    <row r="44" spans="1:5" ht="16.5" thickBot="1">
      <c r="A44" s="137" t="s">
        <v>20</v>
      </c>
      <c r="B44" s="138">
        <v>6</v>
      </c>
      <c r="C44" s="139" t="s">
        <v>31</v>
      </c>
      <c r="D44" s="66"/>
      <c r="E44" s="67"/>
    </row>
    <row r="45" spans="1:5" ht="16.5" thickTop="1">
      <c r="A45" s="131" t="s">
        <v>22</v>
      </c>
      <c r="B45" s="132">
        <v>1</v>
      </c>
      <c r="C45" s="133" t="s">
        <v>26</v>
      </c>
      <c r="D45" s="62"/>
      <c r="E45" s="63"/>
    </row>
    <row r="46" spans="1:5" ht="15.75">
      <c r="A46" s="134" t="s">
        <v>23</v>
      </c>
      <c r="B46" s="135">
        <v>2</v>
      </c>
      <c r="C46" s="136" t="s">
        <v>27</v>
      </c>
      <c r="D46" s="64"/>
      <c r="E46" s="65"/>
    </row>
    <row r="47" spans="1:5" ht="15.75">
      <c r="A47" s="134" t="s">
        <v>23</v>
      </c>
      <c r="B47" s="135">
        <v>3</v>
      </c>
      <c r="C47" s="136" t="s">
        <v>28</v>
      </c>
      <c r="D47" s="64"/>
      <c r="E47" s="65"/>
    </row>
    <row r="48" spans="1:5" ht="15.75">
      <c r="A48" s="134" t="s">
        <v>23</v>
      </c>
      <c r="B48" s="135">
        <v>4</v>
      </c>
      <c r="C48" s="136" t="s">
        <v>29</v>
      </c>
      <c r="D48" s="64"/>
      <c r="E48" s="65"/>
    </row>
    <row r="49" spans="1:5" ht="15.75">
      <c r="A49" s="134" t="s">
        <v>23</v>
      </c>
      <c r="B49" s="135">
        <v>5</v>
      </c>
      <c r="C49" s="136" t="s">
        <v>30</v>
      </c>
      <c r="D49" s="64"/>
      <c r="E49" s="65"/>
    </row>
    <row r="50" spans="1:5" ht="16.5" thickBot="1">
      <c r="A50" s="137" t="s">
        <v>23</v>
      </c>
      <c r="B50" s="138">
        <v>6</v>
      </c>
      <c r="C50" s="139" t="s">
        <v>31</v>
      </c>
      <c r="D50" s="66"/>
      <c r="E50" s="67"/>
    </row>
    <row r="51" spans="1:5" ht="16.5" thickTop="1">
      <c r="A51" s="131" t="s">
        <v>24</v>
      </c>
      <c r="B51" s="132">
        <v>1</v>
      </c>
      <c r="C51" s="133" t="s">
        <v>26</v>
      </c>
      <c r="D51" s="62"/>
      <c r="E51" s="63"/>
    </row>
    <row r="52" spans="1:5" ht="15.75">
      <c r="A52" s="134" t="s">
        <v>25</v>
      </c>
      <c r="B52" s="135">
        <v>2</v>
      </c>
      <c r="C52" s="136" t="s">
        <v>27</v>
      </c>
      <c r="D52" s="64"/>
      <c r="E52" s="65"/>
    </row>
    <row r="53" spans="1:5" ht="15.75">
      <c r="A53" s="134" t="s">
        <v>25</v>
      </c>
      <c r="B53" s="135">
        <v>3</v>
      </c>
      <c r="C53" s="136" t="s">
        <v>28</v>
      </c>
      <c r="D53" s="64"/>
      <c r="E53" s="65"/>
    </row>
    <row r="54" spans="1:5" ht="15.75">
      <c r="A54" s="134" t="s">
        <v>25</v>
      </c>
      <c r="B54" s="135">
        <v>4</v>
      </c>
      <c r="C54" s="136" t="s">
        <v>29</v>
      </c>
      <c r="D54" s="64"/>
      <c r="E54" s="65"/>
    </row>
    <row r="55" spans="1:5" ht="15.75">
      <c r="A55" s="134" t="s">
        <v>25</v>
      </c>
      <c r="B55" s="135">
        <v>5</v>
      </c>
      <c r="C55" s="136" t="s">
        <v>30</v>
      </c>
      <c r="D55" s="64"/>
      <c r="E55" s="65"/>
    </row>
    <row r="56" spans="1:5" ht="16.5" thickBot="1">
      <c r="A56" s="137" t="s">
        <v>25</v>
      </c>
      <c r="B56" s="138">
        <v>6</v>
      </c>
      <c r="C56" s="139" t="s">
        <v>31</v>
      </c>
      <c r="D56" s="66"/>
      <c r="E56" s="67"/>
    </row>
    <row r="57" spans="1:13" ht="16.5" thickTop="1">
      <c r="A57" s="131" t="s">
        <v>58</v>
      </c>
      <c r="B57" s="132">
        <v>1</v>
      </c>
      <c r="C57" s="133" t="s">
        <v>33</v>
      </c>
      <c r="D57" s="62"/>
      <c r="E57" s="63"/>
      <c r="G57" s="95" t="s">
        <v>128</v>
      </c>
      <c r="H57" s="96"/>
      <c r="I57" s="96"/>
      <c r="J57" s="96"/>
      <c r="K57" s="96"/>
      <c r="L57" s="96"/>
      <c r="M57" s="97"/>
    </row>
    <row r="58" spans="1:13" ht="15.75">
      <c r="A58" s="134" t="s">
        <v>59</v>
      </c>
      <c r="B58" s="135">
        <v>2</v>
      </c>
      <c r="C58" s="136" t="s">
        <v>34</v>
      </c>
      <c r="D58" s="64"/>
      <c r="E58" s="65"/>
      <c r="G58" s="98" t="s">
        <v>129</v>
      </c>
      <c r="H58" s="99"/>
      <c r="I58" s="99"/>
      <c r="J58" s="99"/>
      <c r="K58" s="99"/>
      <c r="L58" s="99"/>
      <c r="M58" s="100"/>
    </row>
    <row r="59" spans="1:13" ht="15.75">
      <c r="A59" s="134" t="s">
        <v>60</v>
      </c>
      <c r="B59" s="135">
        <v>3</v>
      </c>
      <c r="C59" s="136" t="s">
        <v>35</v>
      </c>
      <c r="D59" s="64"/>
      <c r="E59" s="65"/>
      <c r="G59" s="98" t="s">
        <v>130</v>
      </c>
      <c r="H59" s="99"/>
      <c r="I59" s="99"/>
      <c r="J59" s="99"/>
      <c r="K59" s="99"/>
      <c r="L59" s="99"/>
      <c r="M59" s="100"/>
    </row>
    <row r="60" spans="1:13" ht="16.5" thickBot="1">
      <c r="A60" s="134" t="s">
        <v>61</v>
      </c>
      <c r="B60" s="135">
        <v>4</v>
      </c>
      <c r="C60" s="136" t="s">
        <v>36</v>
      </c>
      <c r="D60" s="64"/>
      <c r="E60" s="65"/>
      <c r="G60" s="101" t="s">
        <v>131</v>
      </c>
      <c r="H60" s="102"/>
      <c r="I60" s="102"/>
      <c r="J60" s="102"/>
      <c r="K60" s="102"/>
      <c r="L60" s="102"/>
      <c r="M60" s="103"/>
    </row>
    <row r="61" spans="1:5" ht="15.75">
      <c r="A61" s="134" t="s">
        <v>62</v>
      </c>
      <c r="B61" s="135">
        <v>5</v>
      </c>
      <c r="C61" s="136" t="s">
        <v>37</v>
      </c>
      <c r="D61" s="64"/>
      <c r="E61" s="65"/>
    </row>
    <row r="62" spans="1:5" ht="15.75">
      <c r="A62" s="134" t="s">
        <v>63</v>
      </c>
      <c r="B62" s="135">
        <v>6</v>
      </c>
      <c r="C62" s="136" t="s">
        <v>38</v>
      </c>
      <c r="D62" s="64"/>
      <c r="E62" s="65"/>
    </row>
    <row r="63" spans="1:5" ht="15.75">
      <c r="A63" s="134" t="s">
        <v>64</v>
      </c>
      <c r="B63" s="135">
        <v>7</v>
      </c>
      <c r="C63" s="136" t="s">
        <v>39</v>
      </c>
      <c r="D63" s="64"/>
      <c r="E63" s="65"/>
    </row>
    <row r="64" spans="1:5" ht="15.75">
      <c r="A64" s="134" t="s">
        <v>65</v>
      </c>
      <c r="B64" s="135">
        <v>8</v>
      </c>
      <c r="C64" s="136" t="s">
        <v>40</v>
      </c>
      <c r="D64" s="64"/>
      <c r="E64" s="65"/>
    </row>
    <row r="65" spans="1:5" ht="15.75">
      <c r="A65" s="134" t="s">
        <v>66</v>
      </c>
      <c r="B65" s="135">
        <v>9</v>
      </c>
      <c r="C65" s="136" t="s">
        <v>41</v>
      </c>
      <c r="D65" s="64"/>
      <c r="E65" s="65"/>
    </row>
    <row r="66" spans="1:5" ht="15.75">
      <c r="A66" s="134" t="s">
        <v>67</v>
      </c>
      <c r="B66" s="135">
        <v>10</v>
      </c>
      <c r="C66" s="136" t="s">
        <v>42</v>
      </c>
      <c r="D66" s="64"/>
      <c r="E66" s="65"/>
    </row>
    <row r="67" spans="1:5" ht="15.75">
      <c r="A67" s="134" t="s">
        <v>68</v>
      </c>
      <c r="B67" s="135">
        <v>11</v>
      </c>
      <c r="C67" s="136" t="s">
        <v>43</v>
      </c>
      <c r="D67" s="64"/>
      <c r="E67" s="65"/>
    </row>
    <row r="68" spans="1:5" ht="15.75">
      <c r="A68" s="134" t="s">
        <v>69</v>
      </c>
      <c r="B68" s="135">
        <v>12</v>
      </c>
      <c r="C68" s="136" t="s">
        <v>44</v>
      </c>
      <c r="D68" s="64"/>
      <c r="E68" s="65"/>
    </row>
    <row r="69" spans="1:5" ht="15.75">
      <c r="A69" s="134" t="s">
        <v>70</v>
      </c>
      <c r="B69" s="135">
        <v>13</v>
      </c>
      <c r="C69" s="136" t="s">
        <v>45</v>
      </c>
      <c r="D69" s="64"/>
      <c r="E69" s="65"/>
    </row>
    <row r="70" spans="1:5" ht="15.75">
      <c r="A70" s="134" t="s">
        <v>71</v>
      </c>
      <c r="B70" s="135">
        <v>14</v>
      </c>
      <c r="C70" s="136" t="s">
        <v>46</v>
      </c>
      <c r="D70" s="64"/>
      <c r="E70" s="65"/>
    </row>
    <row r="71" spans="1:5" ht="15.75">
      <c r="A71" s="134" t="s">
        <v>72</v>
      </c>
      <c r="B71" s="135">
        <v>15</v>
      </c>
      <c r="C71" s="136" t="s">
        <v>47</v>
      </c>
      <c r="D71" s="64"/>
      <c r="E71" s="65"/>
    </row>
    <row r="72" spans="1:5" ht="15.75">
      <c r="A72" s="134" t="s">
        <v>73</v>
      </c>
      <c r="B72" s="135">
        <v>16</v>
      </c>
      <c r="C72" s="136" t="s">
        <v>48</v>
      </c>
      <c r="D72" s="64"/>
      <c r="E72" s="65"/>
    </row>
    <row r="73" spans="1:5" ht="15.75">
      <c r="A73" s="134" t="s">
        <v>74</v>
      </c>
      <c r="B73" s="135">
        <v>17</v>
      </c>
      <c r="C73" s="136" t="s">
        <v>49</v>
      </c>
      <c r="D73" s="64"/>
      <c r="E73" s="65"/>
    </row>
    <row r="74" spans="1:5" ht="15.75">
      <c r="A74" s="134" t="s">
        <v>75</v>
      </c>
      <c r="B74" s="135">
        <v>18</v>
      </c>
      <c r="C74" s="136" t="s">
        <v>50</v>
      </c>
      <c r="D74" s="64"/>
      <c r="E74" s="65"/>
    </row>
    <row r="75" spans="1:5" ht="15.75">
      <c r="A75" s="134" t="s">
        <v>76</v>
      </c>
      <c r="B75" s="135">
        <v>19</v>
      </c>
      <c r="C75" s="136" t="s">
        <v>51</v>
      </c>
      <c r="D75" s="64"/>
      <c r="E75" s="65"/>
    </row>
    <row r="76" spans="1:5" ht="15.75">
      <c r="A76" s="134" t="s">
        <v>77</v>
      </c>
      <c r="B76" s="135">
        <v>20</v>
      </c>
      <c r="C76" s="136" t="s">
        <v>52</v>
      </c>
      <c r="D76" s="64"/>
      <c r="E76" s="65"/>
    </row>
    <row r="77" spans="1:5" ht="15.75">
      <c r="A77" s="134" t="s">
        <v>78</v>
      </c>
      <c r="B77" s="135">
        <v>21</v>
      </c>
      <c r="C77" s="136" t="s">
        <v>53</v>
      </c>
      <c r="D77" s="64"/>
      <c r="E77" s="65"/>
    </row>
    <row r="78" spans="1:5" ht="15.75">
      <c r="A78" s="134" t="s">
        <v>79</v>
      </c>
      <c r="B78" s="135">
        <v>22</v>
      </c>
      <c r="C78" s="136" t="s">
        <v>54</v>
      </c>
      <c r="D78" s="64"/>
      <c r="E78" s="65"/>
    </row>
    <row r="79" spans="1:5" ht="15.75">
      <c r="A79" s="134" t="s">
        <v>80</v>
      </c>
      <c r="B79" s="135">
        <v>23</v>
      </c>
      <c r="C79" s="136" t="s">
        <v>55</v>
      </c>
      <c r="D79" s="64"/>
      <c r="E79" s="65"/>
    </row>
    <row r="80" spans="1:5" ht="16.5" thickBot="1">
      <c r="A80" s="137" t="s">
        <v>81</v>
      </c>
      <c r="B80" s="138">
        <v>24</v>
      </c>
      <c r="C80" s="139" t="s">
        <v>56</v>
      </c>
      <c r="D80" s="66"/>
      <c r="E80" s="67"/>
    </row>
    <row r="81" spans="2:5" ht="16.5" thickTop="1">
      <c r="B81" s="58"/>
      <c r="D81" s="58"/>
      <c r="E81" s="58"/>
    </row>
    <row r="82" spans="2:5" ht="15.75">
      <c r="B82" s="58"/>
      <c r="D82" s="58"/>
      <c r="E82" s="58"/>
    </row>
    <row r="83" spans="2:5" ht="15.75">
      <c r="B83" s="58"/>
      <c r="D83" s="58"/>
      <c r="E83" s="58"/>
    </row>
    <row r="84" spans="2:5" ht="15.75">
      <c r="B84" s="58"/>
      <c r="D84" s="58"/>
      <c r="E84" s="58"/>
    </row>
    <row r="85" spans="2:5" ht="15.75">
      <c r="B85" s="58"/>
      <c r="D85" s="58"/>
      <c r="E85" s="58"/>
    </row>
    <row r="86" spans="2:5" ht="15.75">
      <c r="B86" s="58"/>
      <c r="D86" s="58"/>
      <c r="E86" s="58"/>
    </row>
    <row r="87" spans="2:5" ht="15.75">
      <c r="B87" s="58"/>
      <c r="D87" s="58"/>
      <c r="E87" s="58"/>
    </row>
    <row r="88" spans="2:5" ht="15.75">
      <c r="B88" s="58"/>
      <c r="D88" s="58"/>
      <c r="E88" s="58"/>
    </row>
    <row r="89" spans="2:5" ht="15.75">
      <c r="B89" s="58"/>
      <c r="D89" s="58"/>
      <c r="E89" s="58"/>
    </row>
    <row r="90" spans="2:5" ht="15.75">
      <c r="B90" s="58"/>
      <c r="D90" s="58"/>
      <c r="E90" s="58"/>
    </row>
    <row r="91" spans="2:5" ht="15.75">
      <c r="B91" s="58"/>
      <c r="D91" s="58"/>
      <c r="E91" s="58"/>
    </row>
    <row r="92" spans="2:5" ht="15.75">
      <c r="B92" s="58"/>
      <c r="D92" s="58"/>
      <c r="E92" s="58"/>
    </row>
    <row r="93" spans="2:5" ht="15.75">
      <c r="B93" s="58"/>
      <c r="D93" s="58"/>
      <c r="E93" s="58"/>
    </row>
    <row r="94" spans="2:5" ht="15.75">
      <c r="B94" s="58"/>
      <c r="D94" s="58"/>
      <c r="E94" s="58"/>
    </row>
    <row r="95" spans="2:5" ht="15.75">
      <c r="B95" s="58"/>
      <c r="D95" s="58"/>
      <c r="E95" s="58"/>
    </row>
    <row r="96" spans="2:5" ht="15.75">
      <c r="B96" s="58"/>
      <c r="D96" s="58"/>
      <c r="E96" s="58"/>
    </row>
    <row r="97" spans="2:5" ht="15.75">
      <c r="B97" s="58"/>
      <c r="D97" s="58"/>
      <c r="E97" s="58"/>
    </row>
    <row r="98" spans="2:5" ht="15.75">
      <c r="B98" s="58"/>
      <c r="D98" s="58"/>
      <c r="E98" s="58"/>
    </row>
    <row r="99" spans="2:5" ht="15.75">
      <c r="B99" s="58"/>
      <c r="D99" s="58"/>
      <c r="E99" s="58"/>
    </row>
    <row r="100" spans="2:5" ht="15.75">
      <c r="B100" s="58"/>
      <c r="D100" s="58"/>
      <c r="E100" s="58"/>
    </row>
    <row r="101" spans="2:5" ht="15.75">
      <c r="B101" s="58"/>
      <c r="D101" s="58"/>
      <c r="E101" s="58"/>
    </row>
    <row r="102" spans="2:5" ht="15.75">
      <c r="B102" s="58"/>
      <c r="D102" s="58"/>
      <c r="E102" s="58"/>
    </row>
    <row r="103" spans="2:5" ht="15.75">
      <c r="B103" s="58"/>
      <c r="D103" s="58"/>
      <c r="E103" s="58"/>
    </row>
    <row r="104" spans="2:5" ht="15.75">
      <c r="B104" s="58"/>
      <c r="D104" s="58"/>
      <c r="E104" s="58"/>
    </row>
    <row r="105" spans="2:5" ht="15.75">
      <c r="B105" s="58"/>
      <c r="D105" s="58"/>
      <c r="E105" s="58"/>
    </row>
    <row r="106" spans="2:5" ht="15.75">
      <c r="B106" s="58"/>
      <c r="D106" s="58"/>
      <c r="E106" s="58"/>
    </row>
    <row r="107" spans="2:5" ht="15.75">
      <c r="B107" s="58"/>
      <c r="D107" s="58"/>
      <c r="E107" s="58"/>
    </row>
    <row r="108" spans="2:5" ht="15.75">
      <c r="B108" s="58"/>
      <c r="D108" s="58"/>
      <c r="E108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7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5.28125" style="2" customWidth="1"/>
    <col min="2" max="2" width="6.28125" style="8" customWidth="1"/>
    <col min="3" max="3" width="1.421875" style="8" customWidth="1"/>
    <col min="4" max="4" width="31.28125" style="2" customWidth="1"/>
    <col min="5" max="5" width="1.421875" style="2" customWidth="1"/>
    <col min="6" max="6" width="27.140625" style="2" customWidth="1"/>
    <col min="7" max="7" width="1.28515625" style="2" customWidth="1"/>
    <col min="8" max="8" width="29.57421875" style="2" customWidth="1"/>
    <col min="9" max="9" width="1.1484375" style="2" customWidth="1"/>
    <col min="10" max="10" width="27.57421875" style="2" customWidth="1"/>
    <col min="11" max="16384" width="9.140625" style="2" customWidth="1"/>
  </cols>
  <sheetData>
    <row r="1" spans="2:10" ht="12">
      <c r="B1" s="3"/>
      <c r="C1" s="3"/>
      <c r="D1" s="140" t="str">
        <f>'Team Listings'!A21</f>
        <v>Team Seed #4</v>
      </c>
      <c r="E1" s="141"/>
      <c r="F1" s="140" t="str">
        <f>'Team Listings'!A27</f>
        <v>Team Seed #5</v>
      </c>
      <c r="G1" s="141"/>
      <c r="H1" s="140" t="str">
        <f>'Team Listings'!A33</f>
        <v>Team Seed #6</v>
      </c>
      <c r="I1" s="141"/>
      <c r="J1" s="140"/>
    </row>
    <row r="2" spans="1:10" ht="12">
      <c r="A2" s="2" t="s">
        <v>1</v>
      </c>
      <c r="B2" s="4">
        <v>0.3541666666666667</v>
      </c>
      <c r="C2" s="4"/>
      <c r="D2" s="141" t="str">
        <f>'Team Listings'!C26</f>
        <v>Player 6</v>
      </c>
      <c r="E2" s="141"/>
      <c r="F2" s="141" t="str">
        <f>'Team Listings'!C32</f>
        <v>Player 6</v>
      </c>
      <c r="G2" s="141"/>
      <c r="H2" s="141" t="str">
        <f>'Team Listings'!C38</f>
        <v>Player 6</v>
      </c>
      <c r="I2" s="141"/>
      <c r="J2" s="141"/>
    </row>
    <row r="3" spans="1:10" ht="12">
      <c r="A3" s="2" t="s">
        <v>1</v>
      </c>
      <c r="B3" s="4">
        <v>0.36041666666666666</v>
      </c>
      <c r="C3" s="4"/>
      <c r="D3" s="141" t="str">
        <f>'Team Listings'!C25</f>
        <v>Player 5</v>
      </c>
      <c r="E3" s="141"/>
      <c r="F3" s="141" t="str">
        <f>'Team Listings'!C31</f>
        <v>Player 5</v>
      </c>
      <c r="G3" s="141"/>
      <c r="H3" s="141" t="str">
        <f>'Team Listings'!C37</f>
        <v>Player 5</v>
      </c>
      <c r="I3" s="141"/>
      <c r="J3" s="141"/>
    </row>
    <row r="4" spans="1:10" ht="12">
      <c r="A4" s="2" t="s">
        <v>1</v>
      </c>
      <c r="B4" s="4">
        <v>0.3666666666666667</v>
      </c>
      <c r="C4" s="4"/>
      <c r="D4" s="141" t="str">
        <f>'Team Listings'!C24</f>
        <v>Player 4</v>
      </c>
      <c r="E4" s="141"/>
      <c r="F4" s="141" t="str">
        <f>'Team Listings'!C30</f>
        <v>Player 4</v>
      </c>
      <c r="G4" s="141"/>
      <c r="H4" s="141" t="str">
        <f>'Team Listings'!C36</f>
        <v>Player 4</v>
      </c>
      <c r="I4" s="141"/>
      <c r="J4" s="141"/>
    </row>
    <row r="5" spans="1:10" ht="12">
      <c r="A5" s="2" t="s">
        <v>1</v>
      </c>
      <c r="B5" s="4">
        <v>0.3729166666666666</v>
      </c>
      <c r="C5" s="4"/>
      <c r="D5" s="141" t="str">
        <f>'Team Listings'!C23</f>
        <v>Player 3</v>
      </c>
      <c r="E5" s="141"/>
      <c r="F5" s="141" t="str">
        <f>'Team Listings'!C29</f>
        <v>Player 3</v>
      </c>
      <c r="G5" s="141"/>
      <c r="H5" s="141" t="str">
        <f>'Team Listings'!C35</f>
        <v>Player 3</v>
      </c>
      <c r="I5" s="141"/>
      <c r="J5" s="141"/>
    </row>
    <row r="6" spans="1:10" ht="12">
      <c r="A6" s="2" t="s">
        <v>1</v>
      </c>
      <c r="B6" s="4">
        <v>0.37916666666666665</v>
      </c>
      <c r="C6" s="4"/>
      <c r="D6" s="141" t="str">
        <f>'Team Listings'!C22</f>
        <v>Player 2</v>
      </c>
      <c r="E6" s="141"/>
      <c r="F6" s="141" t="str">
        <f>'Team Listings'!C28</f>
        <v>Player 2</v>
      </c>
      <c r="G6" s="141"/>
      <c r="H6" s="141" t="str">
        <f>'Team Listings'!C34</f>
        <v>Player 2</v>
      </c>
      <c r="I6" s="141"/>
      <c r="J6" s="141"/>
    </row>
    <row r="7" spans="1:10" ht="12">
      <c r="A7" s="2" t="s">
        <v>1</v>
      </c>
      <c r="B7" s="4">
        <v>0.3854166666666667</v>
      </c>
      <c r="C7" s="4"/>
      <c r="D7" s="141" t="str">
        <f>'Team Listings'!C21</f>
        <v>Player 1</v>
      </c>
      <c r="E7" s="141"/>
      <c r="F7" s="141" t="str">
        <f>'Team Listings'!C27</f>
        <v>Player 1</v>
      </c>
      <c r="G7" s="141"/>
      <c r="H7" s="141" t="str">
        <f>'Team Listings'!C33</f>
        <v>Player 1</v>
      </c>
      <c r="I7" s="141"/>
      <c r="J7" s="141"/>
    </row>
    <row r="8" spans="4:10" ht="12">
      <c r="D8" s="142"/>
      <c r="E8" s="142"/>
      <c r="F8" s="142"/>
      <c r="G8" s="142"/>
      <c r="H8" s="142"/>
      <c r="I8" s="142"/>
      <c r="J8" s="142"/>
    </row>
    <row r="9" spans="2:10" ht="12">
      <c r="B9" s="3"/>
      <c r="C9" s="3"/>
      <c r="D9" s="140" t="str">
        <f>'Team Listings'!A3</f>
        <v>Team Seed #1</v>
      </c>
      <c r="E9" s="141"/>
      <c r="F9" s="140" t="str">
        <f>'Team Listings'!A9</f>
        <v>Team Seed #2</v>
      </c>
      <c r="G9" s="141"/>
      <c r="H9" s="140" t="str">
        <f>'Team Listings'!A15</f>
        <v>Team Seed #3</v>
      </c>
      <c r="I9" s="141"/>
      <c r="J9" s="140"/>
    </row>
    <row r="10" spans="1:10" ht="12">
      <c r="A10" s="2" t="s">
        <v>1</v>
      </c>
      <c r="B10" s="4">
        <v>0.39166666666666666</v>
      </c>
      <c r="C10" s="4"/>
      <c r="D10" s="141" t="str">
        <f>'Team Listings'!C8</f>
        <v>Player 6</v>
      </c>
      <c r="E10" s="141"/>
      <c r="F10" s="141" t="str">
        <f>'Team Listings'!C14</f>
        <v>Player 6</v>
      </c>
      <c r="G10" s="141"/>
      <c r="H10" s="141" t="str">
        <f>'Team Listings'!C20</f>
        <v>Player 6</v>
      </c>
      <c r="I10" s="141"/>
      <c r="J10" s="141"/>
    </row>
    <row r="11" spans="1:10" ht="12">
      <c r="A11" s="2" t="s">
        <v>1</v>
      </c>
      <c r="B11" s="4">
        <v>0.3979166666666667</v>
      </c>
      <c r="C11" s="4"/>
      <c r="D11" s="141" t="str">
        <f>'Team Listings'!C7</f>
        <v>Player 5</v>
      </c>
      <c r="E11" s="141"/>
      <c r="F11" s="141" t="str">
        <f>'Team Listings'!C13</f>
        <v>Player 5</v>
      </c>
      <c r="G11" s="141"/>
      <c r="H11" s="141" t="str">
        <f>'Team Listings'!C19</f>
        <v>Player 5</v>
      </c>
      <c r="I11" s="141"/>
      <c r="J11" s="141"/>
    </row>
    <row r="12" spans="1:10" ht="12">
      <c r="A12" s="2" t="s">
        <v>1</v>
      </c>
      <c r="B12" s="4">
        <v>0.4041666666666666</v>
      </c>
      <c r="C12" s="4"/>
      <c r="D12" s="141" t="str">
        <f>'Team Listings'!C6</f>
        <v>Player 4</v>
      </c>
      <c r="E12" s="141"/>
      <c r="F12" s="141" t="str">
        <f>'Team Listings'!C12</f>
        <v>Player 4</v>
      </c>
      <c r="G12" s="141"/>
      <c r="H12" s="141" t="str">
        <f>'Team Listings'!C18</f>
        <v>Player 4</v>
      </c>
      <c r="I12" s="141"/>
      <c r="J12" s="141"/>
    </row>
    <row r="13" spans="1:10" ht="12">
      <c r="A13" s="2" t="s">
        <v>1</v>
      </c>
      <c r="B13" s="4">
        <v>0.41041666666666665</v>
      </c>
      <c r="C13" s="4"/>
      <c r="D13" s="141" t="str">
        <f>'Team Listings'!C5</f>
        <v>Player 3</v>
      </c>
      <c r="E13" s="141"/>
      <c r="F13" s="141" t="str">
        <f>'Team Listings'!C11</f>
        <v>Player 3</v>
      </c>
      <c r="G13" s="141"/>
      <c r="H13" s="141" t="str">
        <f>'Team Listings'!C17</f>
        <v>Player 3</v>
      </c>
      <c r="I13" s="141"/>
      <c r="J13" s="141"/>
    </row>
    <row r="14" spans="1:10" ht="12">
      <c r="A14" s="2" t="s">
        <v>1</v>
      </c>
      <c r="B14" s="4">
        <v>0.4166666666666667</v>
      </c>
      <c r="C14" s="4"/>
      <c r="D14" s="141" t="str">
        <f>'Team Listings'!C4</f>
        <v>Player 2</v>
      </c>
      <c r="E14" s="141"/>
      <c r="F14" s="141" t="str">
        <f>'Team Listings'!C10</f>
        <v>Player 2</v>
      </c>
      <c r="G14" s="141"/>
      <c r="H14" s="141" t="str">
        <f>'Team Listings'!C16</f>
        <v>Player 2</v>
      </c>
      <c r="I14" s="141"/>
      <c r="J14" s="141"/>
    </row>
    <row r="15" spans="1:10" ht="12">
      <c r="A15" s="2" t="s">
        <v>1</v>
      </c>
      <c r="B15" s="4">
        <v>0.42291666666666666</v>
      </c>
      <c r="C15" s="4"/>
      <c r="D15" s="141" t="str">
        <f>'Team Listings'!C3</f>
        <v>Player 1</v>
      </c>
      <c r="E15" s="141"/>
      <c r="F15" s="141" t="str">
        <f>'Team Listings'!C9</f>
        <v>Player 1</v>
      </c>
      <c r="G15" s="141"/>
      <c r="H15" s="141" t="str">
        <f>'Team Listings'!C15</f>
        <v>Player 1</v>
      </c>
      <c r="I15" s="141"/>
      <c r="J15" s="141"/>
    </row>
    <row r="16" spans="4:10" ht="12">
      <c r="D16" s="142"/>
      <c r="E16" s="142"/>
      <c r="F16" s="142"/>
      <c r="G16" s="142"/>
      <c r="H16" s="142"/>
      <c r="I16" s="142"/>
      <c r="J16" s="142"/>
    </row>
    <row r="17" spans="1:10" ht="12">
      <c r="A17" s="5"/>
      <c r="B17" s="6"/>
      <c r="C17" s="6"/>
      <c r="D17" s="143"/>
      <c r="E17" s="143"/>
      <c r="F17" s="143"/>
      <c r="G17" s="143"/>
      <c r="H17" s="143"/>
      <c r="I17" s="143"/>
      <c r="J17" s="143"/>
    </row>
    <row r="18" spans="2:10" ht="12">
      <c r="B18" s="4"/>
      <c r="C18" s="4"/>
      <c r="D18" s="140" t="str">
        <f>'Team Listings'!A39</f>
        <v>Team Seed #7</v>
      </c>
      <c r="E18" s="141"/>
      <c r="F18" s="140" t="str">
        <f>'Team Listings'!A45</f>
        <v>Team Seed #8</v>
      </c>
      <c r="G18" s="141"/>
      <c r="H18" s="140" t="str">
        <f>'Team Listings'!A51</f>
        <v>Team Seed #9 </v>
      </c>
      <c r="I18" s="141"/>
      <c r="J18" s="140"/>
    </row>
    <row r="19" spans="1:10" ht="12">
      <c r="A19" s="2" t="s">
        <v>2</v>
      </c>
      <c r="B19" s="4">
        <v>0.3541666666666667</v>
      </c>
      <c r="C19" s="4"/>
      <c r="D19" s="141" t="str">
        <f>'Team Listings'!C44</f>
        <v>Player 6</v>
      </c>
      <c r="E19" s="141"/>
      <c r="F19" s="141" t="str">
        <f>'Team Listings'!C50</f>
        <v>Player 6</v>
      </c>
      <c r="G19" s="141"/>
      <c r="H19" s="141" t="str">
        <f>'Team Listings'!C56</f>
        <v>Player 6</v>
      </c>
      <c r="I19" s="141"/>
      <c r="J19" s="141"/>
    </row>
    <row r="20" spans="1:10" ht="12">
      <c r="A20" s="2" t="s">
        <v>2</v>
      </c>
      <c r="B20" s="4">
        <v>0.36041666666666666</v>
      </c>
      <c r="C20" s="4"/>
      <c r="D20" s="141" t="str">
        <f>'Team Listings'!C43</f>
        <v>Player 5</v>
      </c>
      <c r="E20" s="141"/>
      <c r="F20" s="141" t="str">
        <f>'Team Listings'!C49</f>
        <v>Player 5</v>
      </c>
      <c r="G20" s="141"/>
      <c r="H20" s="141" t="str">
        <f>'Team Listings'!C55</f>
        <v>Player 5</v>
      </c>
      <c r="I20" s="141"/>
      <c r="J20" s="141"/>
    </row>
    <row r="21" spans="1:10" ht="12">
      <c r="A21" s="2" t="s">
        <v>2</v>
      </c>
      <c r="B21" s="4">
        <v>0.3666666666666667</v>
      </c>
      <c r="C21" s="4"/>
      <c r="D21" s="141" t="str">
        <f>'Team Listings'!C42</f>
        <v>Player 4</v>
      </c>
      <c r="E21" s="141"/>
      <c r="F21" s="141" t="str">
        <f>'Team Listings'!C48</f>
        <v>Player 4</v>
      </c>
      <c r="G21" s="141"/>
      <c r="H21" s="141" t="str">
        <f>'Team Listings'!C54</f>
        <v>Player 4</v>
      </c>
      <c r="I21" s="141"/>
      <c r="J21" s="141"/>
    </row>
    <row r="22" spans="1:10" ht="12">
      <c r="A22" s="2" t="s">
        <v>2</v>
      </c>
      <c r="B22" s="4">
        <v>0.3729166666666666</v>
      </c>
      <c r="C22" s="4"/>
      <c r="D22" s="141" t="str">
        <f>'Team Listings'!C41</f>
        <v>Player 3</v>
      </c>
      <c r="E22" s="141"/>
      <c r="F22" s="141" t="str">
        <f>'Team Listings'!C47</f>
        <v>Player 3</v>
      </c>
      <c r="G22" s="141"/>
      <c r="H22" s="141" t="str">
        <f>'Team Listings'!C53</f>
        <v>Player 3</v>
      </c>
      <c r="I22" s="141"/>
      <c r="J22" s="141"/>
    </row>
    <row r="23" spans="1:10" ht="12">
      <c r="A23" s="2" t="s">
        <v>2</v>
      </c>
      <c r="B23" s="4">
        <v>0.37916666666666665</v>
      </c>
      <c r="C23" s="4"/>
      <c r="D23" s="141" t="str">
        <f>'Team Listings'!C40</f>
        <v>Player 2</v>
      </c>
      <c r="E23" s="141"/>
      <c r="F23" s="141" t="str">
        <f>'Team Listings'!C46</f>
        <v>Player 2</v>
      </c>
      <c r="G23" s="141"/>
      <c r="H23" s="141" t="str">
        <f>'Team Listings'!C52</f>
        <v>Player 2</v>
      </c>
      <c r="I23" s="141"/>
      <c r="J23" s="141"/>
    </row>
    <row r="24" spans="1:10" ht="12">
      <c r="A24" s="2" t="s">
        <v>2</v>
      </c>
      <c r="B24" s="4">
        <v>0.3854166666666667</v>
      </c>
      <c r="C24" s="4"/>
      <c r="D24" s="141" t="str">
        <f>'Team Listings'!C39</f>
        <v>Player 1</v>
      </c>
      <c r="E24" s="141"/>
      <c r="F24" s="141" t="str">
        <f>'Team Listings'!C45</f>
        <v>Player 1</v>
      </c>
      <c r="G24" s="141"/>
      <c r="H24" s="141" t="str">
        <f>'Team Listings'!C51</f>
        <v>Player 1</v>
      </c>
      <c r="I24" s="141"/>
      <c r="J24" s="141"/>
    </row>
    <row r="25" spans="2:10" s="5" customFormat="1" ht="12">
      <c r="B25" s="6"/>
      <c r="C25" s="6"/>
      <c r="D25" s="143"/>
      <c r="E25" s="143"/>
      <c r="F25" s="143"/>
      <c r="G25" s="143"/>
      <c r="H25" s="143"/>
      <c r="I25" s="143"/>
      <c r="J25" s="143"/>
    </row>
    <row r="26" spans="2:10" s="5" customFormat="1" ht="12">
      <c r="B26" s="4"/>
      <c r="C26" s="4"/>
      <c r="D26" s="140" t="s">
        <v>32</v>
      </c>
      <c r="E26" s="141"/>
      <c r="F26" s="140" t="s">
        <v>32</v>
      </c>
      <c r="G26" s="141"/>
      <c r="H26" s="140" t="s">
        <v>32</v>
      </c>
      <c r="I26" s="141"/>
      <c r="J26" s="140" t="s">
        <v>32</v>
      </c>
    </row>
    <row r="27" spans="1:10" ht="12">
      <c r="A27" s="2" t="s">
        <v>2</v>
      </c>
      <c r="B27" s="9">
        <v>0.39166666666666666</v>
      </c>
      <c r="C27" s="9"/>
      <c r="D27" s="141" t="str">
        <f>'Team Listings'!C77</f>
        <v>Individual #21</v>
      </c>
      <c r="E27" s="141"/>
      <c r="F27" s="141" t="str">
        <f>'Team Listings'!C78</f>
        <v>Individual #22</v>
      </c>
      <c r="G27" s="141"/>
      <c r="H27" s="141" t="str">
        <f>'Team Listings'!C79</f>
        <v>Individual #23</v>
      </c>
      <c r="I27" s="141"/>
      <c r="J27" s="141" t="str">
        <f>'Team Listings'!C80</f>
        <v>Individual #24</v>
      </c>
    </row>
    <row r="28" spans="1:10" ht="12">
      <c r="A28" s="2" t="s">
        <v>2</v>
      </c>
      <c r="B28" s="4">
        <v>0.3979166666666667</v>
      </c>
      <c r="C28" s="4"/>
      <c r="D28" s="141" t="str">
        <f>'Team Listings'!C73</f>
        <v>Individual #17</v>
      </c>
      <c r="E28" s="141"/>
      <c r="F28" s="141" t="str">
        <f>'Team Listings'!C74</f>
        <v>Individual #18</v>
      </c>
      <c r="G28" s="141"/>
      <c r="H28" s="141" t="str">
        <f>'Team Listings'!C75</f>
        <v>Individual #19</v>
      </c>
      <c r="I28" s="141"/>
      <c r="J28" s="141" t="str">
        <f>'Team Listings'!C76</f>
        <v>Individual #20</v>
      </c>
    </row>
    <row r="29" spans="1:10" ht="12">
      <c r="A29" s="2" t="s">
        <v>2</v>
      </c>
      <c r="B29" s="4">
        <v>0.4041666666666666</v>
      </c>
      <c r="C29" s="4"/>
      <c r="D29" s="141" t="str">
        <f>'Team Listings'!C69</f>
        <v>Individual #13</v>
      </c>
      <c r="E29" s="141"/>
      <c r="F29" s="141" t="str">
        <f>'Team Listings'!C70</f>
        <v>Individual #14</v>
      </c>
      <c r="G29" s="141"/>
      <c r="H29" s="141" t="str">
        <f>'Team Listings'!C71</f>
        <v>Individual #15</v>
      </c>
      <c r="I29" s="141"/>
      <c r="J29" s="141" t="str">
        <f>'Team Listings'!C72</f>
        <v>Individual #16</v>
      </c>
    </row>
    <row r="30" spans="1:10" ht="12">
      <c r="A30" s="2" t="s">
        <v>2</v>
      </c>
      <c r="B30" s="4">
        <v>0.41041666666666665</v>
      </c>
      <c r="C30" s="4"/>
      <c r="D30" s="141" t="str">
        <f>'Team Listings'!C65</f>
        <v>Individual #9</v>
      </c>
      <c r="E30" s="141"/>
      <c r="F30" s="141" t="str">
        <f>'Team Listings'!C66</f>
        <v>Individual #10</v>
      </c>
      <c r="G30" s="141"/>
      <c r="H30" s="141" t="str">
        <f>'Team Listings'!C67</f>
        <v>Individual #11</v>
      </c>
      <c r="I30" s="141"/>
      <c r="J30" s="141" t="str">
        <f>'Team Listings'!C68</f>
        <v>Individual #12</v>
      </c>
    </row>
    <row r="31" spans="1:10" ht="12">
      <c r="A31" s="2" t="s">
        <v>2</v>
      </c>
      <c r="B31" s="4">
        <v>0.4166666666666667</v>
      </c>
      <c r="C31" s="4"/>
      <c r="D31" s="141" t="str">
        <f>'Team Listings'!C61</f>
        <v>Individual #5</v>
      </c>
      <c r="E31" s="141"/>
      <c r="F31" s="141" t="str">
        <f>'Team Listings'!C62</f>
        <v>Individual #6</v>
      </c>
      <c r="G31" s="141"/>
      <c r="H31" s="141" t="str">
        <f>'Team Listings'!C63</f>
        <v>Individual #7</v>
      </c>
      <c r="I31" s="141"/>
      <c r="J31" s="141" t="str">
        <f>'Team Listings'!C64</f>
        <v>Individual #8</v>
      </c>
    </row>
    <row r="32" spans="1:10" ht="12">
      <c r="A32" s="2" t="s">
        <v>2</v>
      </c>
      <c r="B32" s="4">
        <v>0.42291666666666666</v>
      </c>
      <c r="C32" s="4"/>
      <c r="D32" s="141" t="str">
        <f>'Team Listings'!C57</f>
        <v>Individual #1</v>
      </c>
      <c r="E32" s="141"/>
      <c r="F32" s="141" t="str">
        <f>'Team Listings'!C58</f>
        <v>Individual #2</v>
      </c>
      <c r="G32" s="141"/>
      <c r="H32" s="141" t="str">
        <f>'Team Listings'!C59</f>
        <v>Individual #3</v>
      </c>
      <c r="I32" s="141"/>
      <c r="J32" s="141" t="str">
        <f>'Team Listings'!C60</f>
        <v>Individual #4</v>
      </c>
    </row>
    <row r="33" spans="2:10" ht="12.75" thickBot="1">
      <c r="B33" s="7"/>
      <c r="C33" s="7"/>
      <c r="D33" s="5"/>
      <c r="E33" s="5"/>
      <c r="F33" s="5"/>
      <c r="G33" s="5"/>
      <c r="H33" s="5"/>
      <c r="I33" s="5"/>
      <c r="J33" s="5"/>
    </row>
    <row r="34" spans="2:10" ht="13.5">
      <c r="B34" s="104" t="s">
        <v>89</v>
      </c>
      <c r="C34" s="105"/>
      <c r="D34" s="106"/>
      <c r="E34" s="106"/>
      <c r="F34" s="106"/>
      <c r="G34" s="106"/>
      <c r="H34" s="107"/>
      <c r="I34" s="5"/>
      <c r="J34" s="5"/>
    </row>
    <row r="35" spans="2:8" ht="13.5">
      <c r="B35" s="108" t="s">
        <v>132</v>
      </c>
      <c r="C35" s="7"/>
      <c r="D35" s="5"/>
      <c r="E35" s="5"/>
      <c r="F35" s="5"/>
      <c r="G35" s="5"/>
      <c r="H35" s="109"/>
    </row>
    <row r="36" spans="2:8" ht="13.5">
      <c r="B36" s="108" t="s">
        <v>125</v>
      </c>
      <c r="C36" s="7"/>
      <c r="D36" s="5"/>
      <c r="E36" s="5"/>
      <c r="F36" s="5"/>
      <c r="G36" s="5"/>
      <c r="H36" s="109"/>
    </row>
    <row r="37" spans="2:8" ht="14.25" thickBot="1">
      <c r="B37" s="110" t="s">
        <v>127</v>
      </c>
      <c r="C37" s="111"/>
      <c r="D37" s="112"/>
      <c r="E37" s="112"/>
      <c r="F37" s="112"/>
      <c r="G37" s="112"/>
      <c r="H37" s="113"/>
    </row>
  </sheetData>
  <sheetProtection/>
  <printOptions/>
  <pageMargins left="0.27" right="0.28" top="0.27" bottom="0.26" header="0.2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50"/>
  <sheetViews>
    <sheetView workbookViewId="0" topLeftCell="A13">
      <selection activeCell="D39" sqref="D39"/>
    </sheetView>
  </sheetViews>
  <sheetFormatPr defaultColWidth="9.140625" defaultRowHeight="12.75"/>
  <cols>
    <col min="1" max="1" width="7.28125" style="11" customWidth="1"/>
    <col min="2" max="2" width="24.00390625" style="11" customWidth="1"/>
    <col min="3" max="3" width="8.421875" style="10" customWidth="1"/>
    <col min="4" max="5" width="6.57421875" style="10" customWidth="1"/>
    <col min="6" max="7" width="6.57421875" style="10" hidden="1" customWidth="1"/>
    <col min="8" max="8" width="6.57421875" style="163" hidden="1" customWidth="1"/>
    <col min="9" max="9" width="6.57421875" style="10" hidden="1" customWidth="1"/>
    <col min="10" max="10" width="11.57421875" style="11" customWidth="1"/>
    <col min="11" max="11" width="7.28125" style="11" customWidth="1"/>
    <col min="12" max="12" width="24.00390625" style="11" customWidth="1"/>
    <col min="13" max="13" width="8.421875" style="11" customWidth="1"/>
    <col min="14" max="15" width="6.57421875" style="11" customWidth="1"/>
    <col min="16" max="17" width="6.57421875" style="11" hidden="1" customWidth="1"/>
    <col min="18" max="18" width="6.57421875" style="163" hidden="1" customWidth="1"/>
    <col min="19" max="19" width="6.57421875" style="11" hidden="1" customWidth="1"/>
    <col min="20" max="21" width="9.140625" style="11" customWidth="1"/>
    <col min="22" max="23" width="27.57421875" style="11" customWidth="1"/>
    <col min="24" max="24" width="10.57421875" style="11" customWidth="1"/>
    <col min="25" max="26" width="9.140625" style="11" customWidth="1"/>
    <col min="27" max="29" width="0" style="11" hidden="1" customWidth="1"/>
    <col min="30" max="16384" width="9.140625" style="11" customWidth="1"/>
  </cols>
  <sheetData>
    <row r="1" spans="1:26" ht="15" customHeight="1" thickTop="1">
      <c r="A1" s="27" t="s">
        <v>3</v>
      </c>
      <c r="B1" s="195" t="str">
        <f>'Team Listings'!A3</f>
        <v>Team Seed #1</v>
      </c>
      <c r="C1" s="193">
        <f>IF(H1&gt;1000,MAX(I1:I2),H1)</f>
        <v>0</v>
      </c>
      <c r="D1" s="191" t="s">
        <v>1</v>
      </c>
      <c r="E1" s="189" t="s">
        <v>2</v>
      </c>
      <c r="F1" s="144"/>
      <c r="G1" s="144"/>
      <c r="H1" s="188">
        <f>SMALL(H3:H8,1)+SMALL(H3:H8,2)+SMALL(H3:H8,3)+SMALL(H3:H8,4)</f>
        <v>8000</v>
      </c>
      <c r="I1" s="144">
        <f>IF(SMALL(C3:C8,1)=0,SMALL(C3:C8,2)+SMALL(C3:C8,3)+SMALL(C3:C8,4)+SMALL(C3:C8,5),0)</f>
        <v>0</v>
      </c>
      <c r="K1" s="27" t="s">
        <v>3</v>
      </c>
      <c r="L1" s="195" t="str">
        <f>'Team Listings'!A9</f>
        <v>Team Seed #2</v>
      </c>
      <c r="M1" s="193">
        <f>IF(R1&gt;1000,MAX(S1:S2),R1)</f>
        <v>0</v>
      </c>
      <c r="N1" s="191" t="s">
        <v>1</v>
      </c>
      <c r="O1" s="189" t="s">
        <v>2</v>
      </c>
      <c r="P1" s="144"/>
      <c r="Q1" s="144"/>
      <c r="R1" s="188">
        <f>SMALL(R3:R8,1)+SMALL(R3:R8,2)+SMALL(R3:R8,3)+SMALL(R3:R8,4)</f>
        <v>8000</v>
      </c>
      <c r="S1" s="144">
        <f>IF(SMALL(M3:M8,1)=0,SMALL(M3:M8,2)+SMALL(M3:M8,3)+SMALL(M3:M8,4)+SMALL(M3:M8,5),0)</f>
        <v>0</v>
      </c>
      <c r="U1" s="27" t="s">
        <v>57</v>
      </c>
      <c r="V1" s="198" t="s">
        <v>32</v>
      </c>
      <c r="W1" s="202" t="s">
        <v>9</v>
      </c>
      <c r="X1" s="193" t="s">
        <v>0</v>
      </c>
      <c r="Y1" s="191" t="s">
        <v>1</v>
      </c>
      <c r="Z1" s="189" t="s">
        <v>2</v>
      </c>
    </row>
    <row r="2" spans="1:26" ht="15" customHeight="1" thickBot="1">
      <c r="A2" s="28" t="s">
        <v>4</v>
      </c>
      <c r="B2" s="196"/>
      <c r="C2" s="194"/>
      <c r="D2" s="192"/>
      <c r="E2" s="190"/>
      <c r="F2" s="144"/>
      <c r="G2" s="144"/>
      <c r="H2" s="188"/>
      <c r="I2" s="144">
        <f>IF(SMALL(C3:C8,2)=0,SMALL(C3:C8,6)+SMALL(C3:C8,3)+SMALL(C3:C8,4)+SMALL(C3:C8,5),0)</f>
        <v>0</v>
      </c>
      <c r="K2" s="28" t="s">
        <v>4</v>
      </c>
      <c r="L2" s="204"/>
      <c r="M2" s="194"/>
      <c r="N2" s="192"/>
      <c r="O2" s="190"/>
      <c r="P2" s="144"/>
      <c r="Q2" s="144"/>
      <c r="R2" s="188"/>
      <c r="S2" s="144">
        <f>IF(SMALL(M3:M8,2)=0,SMALL(M3:M8,6)+SMALL(M3:M8,3)+SMALL(M3:M8,4)+SMALL(M3:M8,5),0)</f>
        <v>0</v>
      </c>
      <c r="U2" s="29" t="s">
        <v>4</v>
      </c>
      <c r="V2" s="199"/>
      <c r="W2" s="203"/>
      <c r="X2" s="197"/>
      <c r="Y2" s="200"/>
      <c r="Z2" s="201"/>
    </row>
    <row r="3" spans="1:29" ht="15" customHeight="1" thickTop="1">
      <c r="A3" s="30">
        <f aca="true" t="shared" si="0" ref="A3:A8">RANK(C3,C$3:C$8,1)</f>
        <v>1</v>
      </c>
      <c r="B3" s="146" t="str">
        <f>'Team Listings'!C3</f>
        <v>Player 1</v>
      </c>
      <c r="C3" s="31">
        <f aca="true" t="shared" si="1" ref="C3:C8">D3+E3</f>
        <v>0</v>
      </c>
      <c r="D3" s="32"/>
      <c r="E3" s="33"/>
      <c r="F3" s="145">
        <f>IF(D3=0,1000,D3)</f>
        <v>1000</v>
      </c>
      <c r="G3" s="145">
        <f>IF(E3=0,1000,E3)</f>
        <v>1000</v>
      </c>
      <c r="H3" s="156">
        <f aca="true" t="shared" si="2" ref="H3:H8">SUM(F3:G3)</f>
        <v>2000</v>
      </c>
      <c r="I3" s="145"/>
      <c r="K3" s="30">
        <f aca="true" t="shared" si="3" ref="K3:K8">RANK(M3,M$3:M$8,1)</f>
        <v>1</v>
      </c>
      <c r="L3" s="155" t="str">
        <f>'Team Listings'!C9</f>
        <v>Player 1</v>
      </c>
      <c r="M3" s="31">
        <f aca="true" t="shared" si="4" ref="M3:M8">N3+O3</f>
        <v>0</v>
      </c>
      <c r="N3" s="32"/>
      <c r="O3" s="33"/>
      <c r="P3" s="145">
        <f aca="true" t="shared" si="5" ref="P3:Q8">IF(N3=0,1000,N3)</f>
        <v>1000</v>
      </c>
      <c r="Q3" s="145">
        <f t="shared" si="5"/>
        <v>1000</v>
      </c>
      <c r="R3" s="156">
        <f aca="true" t="shared" si="6" ref="R3:R8">SUM(P3:Q3)</f>
        <v>2000</v>
      </c>
      <c r="S3" s="145"/>
      <c r="U3" s="34">
        <f aca="true" t="shared" si="7" ref="U3:U26">RANK(X3,X$3:X$26,1)</f>
        <v>1</v>
      </c>
      <c r="V3" s="164" t="str">
        <f>'Team Listings'!C57</f>
        <v>Individual #1</v>
      </c>
      <c r="W3" s="165" t="str">
        <f>'Team Listings'!A57</f>
        <v>Individual School #1</v>
      </c>
      <c r="X3" s="55">
        <f aca="true" t="shared" si="8" ref="X3:X26">Y3+Z3</f>
        <v>0</v>
      </c>
      <c r="Y3" s="35"/>
      <c r="Z3" s="33"/>
      <c r="AA3" s="11">
        <f>IF(Y3=0,1000,Y3)</f>
        <v>1000</v>
      </c>
      <c r="AB3" s="11">
        <f>IF(Z3=0,1000,Z3)</f>
        <v>1000</v>
      </c>
      <c r="AC3" s="11">
        <f>SUM(AA3:AB3)</f>
        <v>2000</v>
      </c>
    </row>
    <row r="4" spans="1:29" ht="15" customHeight="1">
      <c r="A4" s="36">
        <f t="shared" si="0"/>
        <v>1</v>
      </c>
      <c r="B4" s="147" t="str">
        <f>'Team Listings'!C4</f>
        <v>Player 2</v>
      </c>
      <c r="C4" s="37">
        <f t="shared" si="1"/>
        <v>0</v>
      </c>
      <c r="D4" s="38"/>
      <c r="E4" s="39"/>
      <c r="F4" s="145">
        <f aca="true" t="shared" si="9" ref="F4:G8">IF(D4=0,1000,D4)</f>
        <v>1000</v>
      </c>
      <c r="G4" s="145">
        <f t="shared" si="9"/>
        <v>1000</v>
      </c>
      <c r="H4" s="156">
        <f t="shared" si="2"/>
        <v>2000</v>
      </c>
      <c r="I4" s="145"/>
      <c r="K4" s="36">
        <f t="shared" si="3"/>
        <v>1</v>
      </c>
      <c r="L4" s="147" t="str">
        <f>'Team Listings'!C10</f>
        <v>Player 2</v>
      </c>
      <c r="M4" s="40">
        <f t="shared" si="4"/>
        <v>0</v>
      </c>
      <c r="N4" s="38"/>
      <c r="O4" s="39"/>
      <c r="P4" s="145">
        <f t="shared" si="5"/>
        <v>1000</v>
      </c>
      <c r="Q4" s="145">
        <f t="shared" si="5"/>
        <v>1000</v>
      </c>
      <c r="R4" s="156">
        <f t="shared" si="6"/>
        <v>2000</v>
      </c>
      <c r="S4" s="145"/>
      <c r="U4" s="41">
        <f t="shared" si="7"/>
        <v>1</v>
      </c>
      <c r="V4" s="166" t="str">
        <f>'Team Listings'!C58</f>
        <v>Individual #2</v>
      </c>
      <c r="W4" s="167" t="str">
        <f>'Team Listings'!A58</f>
        <v>Individual School #2</v>
      </c>
      <c r="X4" s="56">
        <f t="shared" si="8"/>
        <v>0</v>
      </c>
      <c r="Y4" s="42"/>
      <c r="Z4" s="39"/>
      <c r="AA4" s="11">
        <f aca="true" t="shared" si="10" ref="AA4:AB26">IF(Y4=0,1000,Y4)</f>
        <v>1000</v>
      </c>
      <c r="AB4" s="11">
        <f t="shared" si="10"/>
        <v>1000</v>
      </c>
      <c r="AC4" s="11">
        <f aca="true" t="shared" si="11" ref="AC4:AC26">SUM(AA4:AB4)</f>
        <v>2000</v>
      </c>
    </row>
    <row r="5" spans="1:29" ht="15" customHeight="1">
      <c r="A5" s="36">
        <f t="shared" si="0"/>
        <v>1</v>
      </c>
      <c r="B5" s="147" t="str">
        <f>'Team Listings'!C5</f>
        <v>Player 3</v>
      </c>
      <c r="C5" s="37">
        <f t="shared" si="1"/>
        <v>0</v>
      </c>
      <c r="D5" s="38"/>
      <c r="E5" s="39"/>
      <c r="F5" s="145">
        <f t="shared" si="9"/>
        <v>1000</v>
      </c>
      <c r="G5" s="145">
        <f t="shared" si="9"/>
        <v>1000</v>
      </c>
      <c r="H5" s="156">
        <f t="shared" si="2"/>
        <v>2000</v>
      </c>
      <c r="I5" s="145"/>
      <c r="K5" s="36">
        <f t="shared" si="3"/>
        <v>1</v>
      </c>
      <c r="L5" s="147" t="str">
        <f>'Team Listings'!C11</f>
        <v>Player 3</v>
      </c>
      <c r="M5" s="40">
        <f t="shared" si="4"/>
        <v>0</v>
      </c>
      <c r="N5" s="38"/>
      <c r="O5" s="39"/>
      <c r="P5" s="145">
        <f t="shared" si="5"/>
        <v>1000</v>
      </c>
      <c r="Q5" s="145">
        <f t="shared" si="5"/>
        <v>1000</v>
      </c>
      <c r="R5" s="156">
        <f t="shared" si="6"/>
        <v>2000</v>
      </c>
      <c r="S5" s="145"/>
      <c r="U5" s="41">
        <f t="shared" si="7"/>
        <v>1</v>
      </c>
      <c r="V5" s="166" t="str">
        <f>'Team Listings'!C59</f>
        <v>Individual #3</v>
      </c>
      <c r="W5" s="167" t="str">
        <f>'Team Listings'!A59</f>
        <v>Individual School #3</v>
      </c>
      <c r="X5" s="56">
        <f t="shared" si="8"/>
        <v>0</v>
      </c>
      <c r="Y5" s="42"/>
      <c r="Z5" s="39"/>
      <c r="AA5" s="11">
        <f t="shared" si="10"/>
        <v>1000</v>
      </c>
      <c r="AB5" s="11">
        <f t="shared" si="10"/>
        <v>1000</v>
      </c>
      <c r="AC5" s="11">
        <f t="shared" si="11"/>
        <v>2000</v>
      </c>
    </row>
    <row r="6" spans="1:29" ht="15" customHeight="1">
      <c r="A6" s="36">
        <f t="shared" si="0"/>
        <v>1</v>
      </c>
      <c r="B6" s="147" t="str">
        <f>'Team Listings'!C6</f>
        <v>Player 4</v>
      </c>
      <c r="C6" s="37">
        <f t="shared" si="1"/>
        <v>0</v>
      </c>
      <c r="D6" s="38"/>
      <c r="E6" s="39"/>
      <c r="F6" s="145">
        <f t="shared" si="9"/>
        <v>1000</v>
      </c>
      <c r="G6" s="145">
        <f t="shared" si="9"/>
        <v>1000</v>
      </c>
      <c r="H6" s="156">
        <f t="shared" si="2"/>
        <v>2000</v>
      </c>
      <c r="I6" s="145"/>
      <c r="K6" s="36">
        <f t="shared" si="3"/>
        <v>1</v>
      </c>
      <c r="L6" s="147" t="str">
        <f>'Team Listings'!C12</f>
        <v>Player 4</v>
      </c>
      <c r="M6" s="40">
        <f t="shared" si="4"/>
        <v>0</v>
      </c>
      <c r="N6" s="38"/>
      <c r="O6" s="39"/>
      <c r="P6" s="145">
        <f t="shared" si="5"/>
        <v>1000</v>
      </c>
      <c r="Q6" s="145">
        <f t="shared" si="5"/>
        <v>1000</v>
      </c>
      <c r="R6" s="156">
        <f t="shared" si="6"/>
        <v>2000</v>
      </c>
      <c r="S6" s="145"/>
      <c r="U6" s="41">
        <f t="shared" si="7"/>
        <v>1</v>
      </c>
      <c r="V6" s="166" t="str">
        <f>'Team Listings'!C60</f>
        <v>Individual #4</v>
      </c>
      <c r="W6" s="167" t="str">
        <f>'Team Listings'!A60</f>
        <v>Individual School #4</v>
      </c>
      <c r="X6" s="56">
        <f t="shared" si="8"/>
        <v>0</v>
      </c>
      <c r="Y6" s="42"/>
      <c r="Z6" s="39"/>
      <c r="AA6" s="11">
        <f t="shared" si="10"/>
        <v>1000</v>
      </c>
      <c r="AB6" s="11">
        <f t="shared" si="10"/>
        <v>1000</v>
      </c>
      <c r="AC6" s="11">
        <f t="shared" si="11"/>
        <v>2000</v>
      </c>
    </row>
    <row r="7" spans="1:29" ht="15" customHeight="1">
      <c r="A7" s="36">
        <f t="shared" si="0"/>
        <v>1</v>
      </c>
      <c r="B7" s="147" t="str">
        <f>'Team Listings'!C7</f>
        <v>Player 5</v>
      </c>
      <c r="C7" s="37">
        <f t="shared" si="1"/>
        <v>0</v>
      </c>
      <c r="D7" s="38"/>
      <c r="E7" s="39"/>
      <c r="F7" s="145">
        <f t="shared" si="9"/>
        <v>1000</v>
      </c>
      <c r="G7" s="145">
        <f t="shared" si="9"/>
        <v>1000</v>
      </c>
      <c r="H7" s="156">
        <f t="shared" si="2"/>
        <v>2000</v>
      </c>
      <c r="I7" s="145"/>
      <c r="K7" s="36">
        <f t="shared" si="3"/>
        <v>1</v>
      </c>
      <c r="L7" s="147" t="str">
        <f>'Team Listings'!C13</f>
        <v>Player 5</v>
      </c>
      <c r="M7" s="40">
        <f t="shared" si="4"/>
        <v>0</v>
      </c>
      <c r="N7" s="38"/>
      <c r="O7" s="39"/>
      <c r="P7" s="145">
        <f t="shared" si="5"/>
        <v>1000</v>
      </c>
      <c r="Q7" s="145">
        <f t="shared" si="5"/>
        <v>1000</v>
      </c>
      <c r="R7" s="156">
        <f t="shared" si="6"/>
        <v>2000</v>
      </c>
      <c r="S7" s="145"/>
      <c r="U7" s="41">
        <f t="shared" si="7"/>
        <v>1</v>
      </c>
      <c r="V7" s="166" t="str">
        <f>'Team Listings'!C61</f>
        <v>Individual #5</v>
      </c>
      <c r="W7" s="167" t="str">
        <f>'Team Listings'!A61</f>
        <v>Individual School #5</v>
      </c>
      <c r="X7" s="56">
        <f t="shared" si="8"/>
        <v>0</v>
      </c>
      <c r="Y7" s="42"/>
      <c r="Z7" s="39"/>
      <c r="AA7" s="11">
        <f t="shared" si="10"/>
        <v>1000</v>
      </c>
      <c r="AB7" s="11">
        <f t="shared" si="10"/>
        <v>1000</v>
      </c>
      <c r="AC7" s="11">
        <f t="shared" si="11"/>
        <v>2000</v>
      </c>
    </row>
    <row r="8" spans="1:29" ht="15" customHeight="1" thickBot="1">
      <c r="A8" s="43">
        <f t="shared" si="0"/>
        <v>1</v>
      </c>
      <c r="B8" s="148" t="str">
        <f>'Team Listings'!C8</f>
        <v>Player 6</v>
      </c>
      <c r="C8" s="44">
        <f t="shared" si="1"/>
        <v>0</v>
      </c>
      <c r="D8" s="45"/>
      <c r="E8" s="46"/>
      <c r="F8" s="145">
        <f t="shared" si="9"/>
        <v>1000</v>
      </c>
      <c r="G8" s="145">
        <f t="shared" si="9"/>
        <v>1000</v>
      </c>
      <c r="H8" s="156">
        <f t="shared" si="2"/>
        <v>2000</v>
      </c>
      <c r="I8" s="145"/>
      <c r="K8" s="43">
        <f t="shared" si="3"/>
        <v>1</v>
      </c>
      <c r="L8" s="148" t="str">
        <f>'Team Listings'!C14</f>
        <v>Player 6</v>
      </c>
      <c r="M8" s="44">
        <f t="shared" si="4"/>
        <v>0</v>
      </c>
      <c r="N8" s="45"/>
      <c r="O8" s="46"/>
      <c r="P8" s="145">
        <f t="shared" si="5"/>
        <v>1000</v>
      </c>
      <c r="Q8" s="145">
        <f t="shared" si="5"/>
        <v>1000</v>
      </c>
      <c r="R8" s="156">
        <f t="shared" si="6"/>
        <v>2000</v>
      </c>
      <c r="S8" s="145"/>
      <c r="U8" s="41">
        <f t="shared" si="7"/>
        <v>1</v>
      </c>
      <c r="V8" s="166" t="str">
        <f>'Team Listings'!C62</f>
        <v>Individual #6</v>
      </c>
      <c r="W8" s="167" t="str">
        <f>'Team Listings'!A62</f>
        <v>Individual School #6</v>
      </c>
      <c r="X8" s="56">
        <f t="shared" si="8"/>
        <v>0</v>
      </c>
      <c r="Y8" s="42"/>
      <c r="Z8" s="39"/>
      <c r="AA8" s="11">
        <f t="shared" si="10"/>
        <v>1000</v>
      </c>
      <c r="AB8" s="11">
        <f t="shared" si="10"/>
        <v>1000</v>
      </c>
      <c r="AC8" s="11">
        <f t="shared" si="11"/>
        <v>2000</v>
      </c>
    </row>
    <row r="9" spans="1:29" ht="15" customHeight="1" thickBot="1" thickTop="1">
      <c r="A9" s="10"/>
      <c r="B9" s="149"/>
      <c r="C9" s="47"/>
      <c r="D9" s="48"/>
      <c r="E9" s="48"/>
      <c r="F9" s="48"/>
      <c r="G9" s="48"/>
      <c r="H9" s="157"/>
      <c r="I9" s="48"/>
      <c r="L9" s="154"/>
      <c r="M9" s="10"/>
      <c r="N9" s="10"/>
      <c r="O9" s="10"/>
      <c r="P9" s="10"/>
      <c r="Q9" s="10"/>
      <c r="S9" s="10"/>
      <c r="U9" s="41">
        <f t="shared" si="7"/>
        <v>1</v>
      </c>
      <c r="V9" s="166" t="str">
        <f>'Team Listings'!C63</f>
        <v>Individual #7</v>
      </c>
      <c r="W9" s="167" t="str">
        <f>'Team Listings'!A63</f>
        <v>Individual School #7</v>
      </c>
      <c r="X9" s="56">
        <f t="shared" si="8"/>
        <v>0</v>
      </c>
      <c r="Y9" s="42"/>
      <c r="Z9" s="39"/>
      <c r="AA9" s="11">
        <f t="shared" si="10"/>
        <v>1000</v>
      </c>
      <c r="AB9" s="11">
        <f t="shared" si="10"/>
        <v>1000</v>
      </c>
      <c r="AC9" s="11">
        <f t="shared" si="11"/>
        <v>2000</v>
      </c>
    </row>
    <row r="10" spans="1:29" ht="15" customHeight="1" thickTop="1">
      <c r="A10" s="27" t="s">
        <v>3</v>
      </c>
      <c r="B10" s="195" t="str">
        <f>'Team Listings'!A15</f>
        <v>Team Seed #3</v>
      </c>
      <c r="C10" s="193">
        <f>IF(H10&gt;1000,MAX(I10:I11),H10)</f>
        <v>0</v>
      </c>
      <c r="D10" s="191" t="s">
        <v>1</v>
      </c>
      <c r="E10" s="189" t="s">
        <v>2</v>
      </c>
      <c r="F10" s="144"/>
      <c r="G10" s="144"/>
      <c r="H10" s="188">
        <f>SMALL(H12:H17,1)+SMALL(H12:H17,2)+SMALL(H12:H17,3)+SMALL(H12:H17,4)</f>
        <v>8000</v>
      </c>
      <c r="I10" s="144">
        <f>IF(SMALL(C12:C17,1)=0,SMALL(C12:C17,2)+SMALL(C12:C17,3)+SMALL(C12:C17,4)+SMALL(C12:C17,5),0)</f>
        <v>0</v>
      </c>
      <c r="K10" s="27" t="s">
        <v>3</v>
      </c>
      <c r="L10" s="195" t="str">
        <f>'Team Listings'!A21</f>
        <v>Team Seed #4</v>
      </c>
      <c r="M10" s="193">
        <f>IF(R10&gt;1000,MAX(S10:S11),R10)</f>
        <v>0</v>
      </c>
      <c r="N10" s="191" t="s">
        <v>1</v>
      </c>
      <c r="O10" s="189" t="s">
        <v>2</v>
      </c>
      <c r="P10" s="144"/>
      <c r="Q10" s="144"/>
      <c r="R10" s="188">
        <f>SMALL(R12:R17,1)+SMALL(R12:R17,2)+SMALL(R12:R17,3)+SMALL(R12:R17,4)</f>
        <v>8000</v>
      </c>
      <c r="S10" s="144">
        <f>IF(SMALL(M12:M17,1)=0,SMALL(M12:M17,2)+SMALL(M12:M17,3)+SMALL(M12:M17,4)+SMALL(M12:M17,5),0)</f>
        <v>0</v>
      </c>
      <c r="U10" s="41">
        <f t="shared" si="7"/>
        <v>1</v>
      </c>
      <c r="V10" s="166" t="str">
        <f>'Team Listings'!C64</f>
        <v>Individual #8</v>
      </c>
      <c r="W10" s="167" t="str">
        <f>'Team Listings'!A64</f>
        <v>Individual School #8</v>
      </c>
      <c r="X10" s="56">
        <f t="shared" si="8"/>
        <v>0</v>
      </c>
      <c r="Y10" s="42"/>
      <c r="Z10" s="39"/>
      <c r="AA10" s="11">
        <f t="shared" si="10"/>
        <v>1000</v>
      </c>
      <c r="AB10" s="11">
        <f t="shared" si="10"/>
        <v>1000</v>
      </c>
      <c r="AC10" s="11">
        <f t="shared" si="11"/>
        <v>2000</v>
      </c>
    </row>
    <row r="11" spans="1:29" ht="15" customHeight="1" thickBot="1">
      <c r="A11" s="28" t="s">
        <v>4</v>
      </c>
      <c r="B11" s="196"/>
      <c r="C11" s="197"/>
      <c r="D11" s="192"/>
      <c r="E11" s="190"/>
      <c r="F11" s="144"/>
      <c r="G11" s="144"/>
      <c r="H11" s="188"/>
      <c r="I11" s="144">
        <f>IF(SMALL(C12:C17,2)=0,SMALL(C12:C17,6)+SMALL(C12:C17,3)+SMALL(C12:C17,4)+SMALL(C12:C17,5),0)</f>
        <v>0</v>
      </c>
      <c r="K11" s="28" t="s">
        <v>4</v>
      </c>
      <c r="L11" s="196"/>
      <c r="M11" s="194"/>
      <c r="N11" s="192"/>
      <c r="O11" s="190"/>
      <c r="P11" s="144"/>
      <c r="Q11" s="144"/>
      <c r="R11" s="188"/>
      <c r="S11" s="144">
        <f>IF(SMALL(M12:M17,2)=0,SMALL(M12:M17,6)+SMALL(M12:M17,3)+SMALL(M12:M17,4)+SMALL(M12:M17,5),0)</f>
        <v>0</v>
      </c>
      <c r="U11" s="41">
        <f t="shared" si="7"/>
        <v>1</v>
      </c>
      <c r="V11" s="166" t="str">
        <f>'Team Listings'!C65</f>
        <v>Individual #9</v>
      </c>
      <c r="W11" s="167" t="str">
        <f>'Team Listings'!A65</f>
        <v>Individual School #9</v>
      </c>
      <c r="X11" s="56">
        <f t="shared" si="8"/>
        <v>0</v>
      </c>
      <c r="Y11" s="42"/>
      <c r="Z11" s="39"/>
      <c r="AA11" s="11">
        <f t="shared" si="10"/>
        <v>1000</v>
      </c>
      <c r="AB11" s="11">
        <f t="shared" si="10"/>
        <v>1000</v>
      </c>
      <c r="AC11" s="11">
        <f t="shared" si="11"/>
        <v>2000</v>
      </c>
    </row>
    <row r="12" spans="1:29" ht="15" customHeight="1" thickTop="1">
      <c r="A12" s="30">
        <f aca="true" t="shared" si="12" ref="A12:A17">RANK(C12,C$12:C$17,1)</f>
        <v>1</v>
      </c>
      <c r="B12" s="146" t="str">
        <f>'Team Listings'!C15</f>
        <v>Player 1</v>
      </c>
      <c r="C12" s="37">
        <f aca="true" t="shared" si="13" ref="C12:C17">D12+E12</f>
        <v>0</v>
      </c>
      <c r="D12" s="32"/>
      <c r="E12" s="33"/>
      <c r="F12" s="145">
        <f aca="true" t="shared" si="14" ref="F12:G17">IF(D12=0,1000,D12)</f>
        <v>1000</v>
      </c>
      <c r="G12" s="145">
        <f t="shared" si="14"/>
        <v>1000</v>
      </c>
      <c r="H12" s="156">
        <f aca="true" t="shared" si="15" ref="H12:H17">SUM(F12:G12)</f>
        <v>2000</v>
      </c>
      <c r="I12" s="145"/>
      <c r="K12" s="30">
        <f aca="true" t="shared" si="16" ref="K12:K17">RANK(M12,M$12:M$17,1)</f>
        <v>1</v>
      </c>
      <c r="L12" s="151" t="str">
        <f>'Team Listings'!C21</f>
        <v>Player 1</v>
      </c>
      <c r="M12" s="31">
        <f aca="true" t="shared" si="17" ref="M12:M17">N12+O12</f>
        <v>0</v>
      </c>
      <c r="N12" s="32"/>
      <c r="O12" s="33"/>
      <c r="P12" s="145">
        <f aca="true" t="shared" si="18" ref="P12:Q17">IF(N12=0,1000,N12)</f>
        <v>1000</v>
      </c>
      <c r="Q12" s="145">
        <f t="shared" si="18"/>
        <v>1000</v>
      </c>
      <c r="R12" s="156">
        <f aca="true" t="shared" si="19" ref="R12:R17">SUM(P12:Q12)</f>
        <v>2000</v>
      </c>
      <c r="S12" s="145"/>
      <c r="U12" s="41">
        <f t="shared" si="7"/>
        <v>1</v>
      </c>
      <c r="V12" s="168" t="str">
        <f>'Team Listings'!C66</f>
        <v>Individual #10</v>
      </c>
      <c r="W12" s="169" t="str">
        <f>'Team Listings'!A66</f>
        <v>Individual School #10</v>
      </c>
      <c r="X12" s="56">
        <f t="shared" si="8"/>
        <v>0</v>
      </c>
      <c r="Y12" s="42"/>
      <c r="Z12" s="39"/>
      <c r="AA12" s="11">
        <f t="shared" si="10"/>
        <v>1000</v>
      </c>
      <c r="AB12" s="11">
        <f t="shared" si="10"/>
        <v>1000</v>
      </c>
      <c r="AC12" s="11">
        <f t="shared" si="11"/>
        <v>2000</v>
      </c>
    </row>
    <row r="13" spans="1:29" ht="15" customHeight="1">
      <c r="A13" s="36">
        <f t="shared" si="12"/>
        <v>1</v>
      </c>
      <c r="B13" s="147" t="str">
        <f>'Team Listings'!C16</f>
        <v>Player 2</v>
      </c>
      <c r="C13" s="37">
        <f t="shared" si="13"/>
        <v>0</v>
      </c>
      <c r="D13" s="38"/>
      <c r="E13" s="39"/>
      <c r="F13" s="145">
        <f t="shared" si="14"/>
        <v>1000</v>
      </c>
      <c r="G13" s="145">
        <f t="shared" si="14"/>
        <v>1000</v>
      </c>
      <c r="H13" s="156">
        <f t="shared" si="15"/>
        <v>2000</v>
      </c>
      <c r="I13" s="145"/>
      <c r="K13" s="36">
        <f t="shared" si="16"/>
        <v>1</v>
      </c>
      <c r="L13" s="152" t="str">
        <f>'Team Listings'!C22</f>
        <v>Player 2</v>
      </c>
      <c r="M13" s="40">
        <f t="shared" si="17"/>
        <v>0</v>
      </c>
      <c r="N13" s="38"/>
      <c r="O13" s="39"/>
      <c r="P13" s="145">
        <f t="shared" si="18"/>
        <v>1000</v>
      </c>
      <c r="Q13" s="145">
        <f t="shared" si="18"/>
        <v>1000</v>
      </c>
      <c r="R13" s="156">
        <f t="shared" si="19"/>
        <v>2000</v>
      </c>
      <c r="S13" s="145"/>
      <c r="U13" s="41">
        <f t="shared" si="7"/>
        <v>1</v>
      </c>
      <c r="V13" s="166" t="str">
        <f>'Team Listings'!C67</f>
        <v>Individual #11</v>
      </c>
      <c r="W13" s="167" t="str">
        <f>'Team Listings'!A67</f>
        <v>Individual School #11</v>
      </c>
      <c r="X13" s="56">
        <f t="shared" si="8"/>
        <v>0</v>
      </c>
      <c r="Y13" s="42"/>
      <c r="Z13" s="39"/>
      <c r="AA13" s="11">
        <f t="shared" si="10"/>
        <v>1000</v>
      </c>
      <c r="AB13" s="11">
        <f t="shared" si="10"/>
        <v>1000</v>
      </c>
      <c r="AC13" s="11">
        <f t="shared" si="11"/>
        <v>2000</v>
      </c>
    </row>
    <row r="14" spans="1:29" ht="15" customHeight="1">
      <c r="A14" s="36">
        <f t="shared" si="12"/>
        <v>1</v>
      </c>
      <c r="B14" s="147" t="str">
        <f>'Team Listings'!C17</f>
        <v>Player 3</v>
      </c>
      <c r="C14" s="37">
        <f t="shared" si="13"/>
        <v>0</v>
      </c>
      <c r="D14" s="38"/>
      <c r="E14" s="39"/>
      <c r="F14" s="145">
        <f t="shared" si="14"/>
        <v>1000</v>
      </c>
      <c r="G14" s="145">
        <f t="shared" si="14"/>
        <v>1000</v>
      </c>
      <c r="H14" s="156">
        <f t="shared" si="15"/>
        <v>2000</v>
      </c>
      <c r="I14" s="145"/>
      <c r="K14" s="36">
        <f t="shared" si="16"/>
        <v>1</v>
      </c>
      <c r="L14" s="152" t="str">
        <f>'Team Listings'!C23</f>
        <v>Player 3</v>
      </c>
      <c r="M14" s="40">
        <f t="shared" si="17"/>
        <v>0</v>
      </c>
      <c r="N14" s="38"/>
      <c r="O14" s="39"/>
      <c r="P14" s="145">
        <f t="shared" si="18"/>
        <v>1000</v>
      </c>
      <c r="Q14" s="145">
        <f t="shared" si="18"/>
        <v>1000</v>
      </c>
      <c r="R14" s="156">
        <f t="shared" si="19"/>
        <v>2000</v>
      </c>
      <c r="S14" s="145"/>
      <c r="U14" s="41">
        <f t="shared" si="7"/>
        <v>1</v>
      </c>
      <c r="V14" s="166" t="str">
        <f>'Team Listings'!C68</f>
        <v>Individual #12</v>
      </c>
      <c r="W14" s="167" t="str">
        <f>'Team Listings'!A68</f>
        <v>Individual School #12</v>
      </c>
      <c r="X14" s="56">
        <f t="shared" si="8"/>
        <v>0</v>
      </c>
      <c r="Y14" s="42"/>
      <c r="Z14" s="39"/>
      <c r="AA14" s="11">
        <f t="shared" si="10"/>
        <v>1000</v>
      </c>
      <c r="AB14" s="11">
        <f t="shared" si="10"/>
        <v>1000</v>
      </c>
      <c r="AC14" s="11">
        <f t="shared" si="11"/>
        <v>2000</v>
      </c>
    </row>
    <row r="15" spans="1:29" ht="15" customHeight="1">
      <c r="A15" s="36">
        <f t="shared" si="12"/>
        <v>1</v>
      </c>
      <c r="B15" s="147" t="str">
        <f>'Team Listings'!C18</f>
        <v>Player 4</v>
      </c>
      <c r="C15" s="37">
        <f t="shared" si="13"/>
        <v>0</v>
      </c>
      <c r="D15" s="38"/>
      <c r="E15" s="39"/>
      <c r="F15" s="145">
        <f t="shared" si="14"/>
        <v>1000</v>
      </c>
      <c r="G15" s="145">
        <f t="shared" si="14"/>
        <v>1000</v>
      </c>
      <c r="H15" s="156">
        <f t="shared" si="15"/>
        <v>2000</v>
      </c>
      <c r="I15" s="145"/>
      <c r="K15" s="36">
        <f t="shared" si="16"/>
        <v>1</v>
      </c>
      <c r="L15" s="152" t="str">
        <f>'Team Listings'!C24</f>
        <v>Player 4</v>
      </c>
      <c r="M15" s="40">
        <f t="shared" si="17"/>
        <v>0</v>
      </c>
      <c r="N15" s="38"/>
      <c r="O15" s="39"/>
      <c r="P15" s="145">
        <f t="shared" si="18"/>
        <v>1000</v>
      </c>
      <c r="Q15" s="145">
        <f t="shared" si="18"/>
        <v>1000</v>
      </c>
      <c r="R15" s="156">
        <f t="shared" si="19"/>
        <v>2000</v>
      </c>
      <c r="S15" s="145"/>
      <c r="U15" s="41">
        <f t="shared" si="7"/>
        <v>1</v>
      </c>
      <c r="V15" s="166" t="str">
        <f>'Team Listings'!C69</f>
        <v>Individual #13</v>
      </c>
      <c r="W15" s="167" t="str">
        <f>'Team Listings'!A69</f>
        <v>Individual School #13</v>
      </c>
      <c r="X15" s="56">
        <f t="shared" si="8"/>
        <v>0</v>
      </c>
      <c r="Y15" s="42"/>
      <c r="Z15" s="39"/>
      <c r="AA15" s="11">
        <f t="shared" si="10"/>
        <v>1000</v>
      </c>
      <c r="AB15" s="11">
        <f t="shared" si="10"/>
        <v>1000</v>
      </c>
      <c r="AC15" s="11">
        <f t="shared" si="11"/>
        <v>2000</v>
      </c>
    </row>
    <row r="16" spans="1:29" ht="15" customHeight="1">
      <c r="A16" s="36">
        <f t="shared" si="12"/>
        <v>1</v>
      </c>
      <c r="B16" s="147" t="str">
        <f>'Team Listings'!C19</f>
        <v>Player 5</v>
      </c>
      <c r="C16" s="37">
        <f t="shared" si="13"/>
        <v>0</v>
      </c>
      <c r="D16" s="38"/>
      <c r="E16" s="39"/>
      <c r="F16" s="145">
        <f t="shared" si="14"/>
        <v>1000</v>
      </c>
      <c r="G16" s="145">
        <f t="shared" si="14"/>
        <v>1000</v>
      </c>
      <c r="H16" s="156">
        <f t="shared" si="15"/>
        <v>2000</v>
      </c>
      <c r="I16" s="145"/>
      <c r="K16" s="36">
        <f t="shared" si="16"/>
        <v>1</v>
      </c>
      <c r="L16" s="152" t="str">
        <f>'Team Listings'!C25</f>
        <v>Player 5</v>
      </c>
      <c r="M16" s="40">
        <f t="shared" si="17"/>
        <v>0</v>
      </c>
      <c r="N16" s="38"/>
      <c r="O16" s="39"/>
      <c r="P16" s="145">
        <f t="shared" si="18"/>
        <v>1000</v>
      </c>
      <c r="Q16" s="145">
        <f t="shared" si="18"/>
        <v>1000</v>
      </c>
      <c r="R16" s="156">
        <f t="shared" si="19"/>
        <v>2000</v>
      </c>
      <c r="S16" s="145"/>
      <c r="U16" s="41">
        <f t="shared" si="7"/>
        <v>1</v>
      </c>
      <c r="V16" s="166" t="str">
        <f>'Team Listings'!C70</f>
        <v>Individual #14</v>
      </c>
      <c r="W16" s="167" t="str">
        <f>'Team Listings'!A70</f>
        <v>Individual School #14</v>
      </c>
      <c r="X16" s="56">
        <f t="shared" si="8"/>
        <v>0</v>
      </c>
      <c r="Y16" s="42"/>
      <c r="Z16" s="39"/>
      <c r="AA16" s="11">
        <f t="shared" si="10"/>
        <v>1000</v>
      </c>
      <c r="AB16" s="11">
        <f t="shared" si="10"/>
        <v>1000</v>
      </c>
      <c r="AC16" s="11">
        <f t="shared" si="11"/>
        <v>2000</v>
      </c>
    </row>
    <row r="17" spans="1:29" ht="15" customHeight="1" thickBot="1">
      <c r="A17" s="43">
        <f t="shared" si="12"/>
        <v>1</v>
      </c>
      <c r="B17" s="148" t="str">
        <f>'Team Listings'!C20</f>
        <v>Player 6</v>
      </c>
      <c r="C17" s="44">
        <f t="shared" si="13"/>
        <v>0</v>
      </c>
      <c r="D17" s="45"/>
      <c r="E17" s="46"/>
      <c r="F17" s="145">
        <f t="shared" si="14"/>
        <v>1000</v>
      </c>
      <c r="G17" s="145">
        <f t="shared" si="14"/>
        <v>1000</v>
      </c>
      <c r="H17" s="156">
        <f t="shared" si="15"/>
        <v>2000</v>
      </c>
      <c r="I17" s="145"/>
      <c r="K17" s="43">
        <f t="shared" si="16"/>
        <v>1</v>
      </c>
      <c r="L17" s="153" t="str">
        <f>'Team Listings'!C26</f>
        <v>Player 6</v>
      </c>
      <c r="M17" s="44">
        <f t="shared" si="17"/>
        <v>0</v>
      </c>
      <c r="N17" s="45"/>
      <c r="O17" s="46"/>
      <c r="P17" s="145">
        <f t="shared" si="18"/>
        <v>1000</v>
      </c>
      <c r="Q17" s="145">
        <f t="shared" si="18"/>
        <v>1000</v>
      </c>
      <c r="R17" s="156">
        <f t="shared" si="19"/>
        <v>2000</v>
      </c>
      <c r="S17" s="145"/>
      <c r="U17" s="41">
        <f t="shared" si="7"/>
        <v>1</v>
      </c>
      <c r="V17" s="166" t="str">
        <f>'Team Listings'!C71</f>
        <v>Individual #15</v>
      </c>
      <c r="W17" s="167" t="str">
        <f>'Team Listings'!A71</f>
        <v>Individual School #15</v>
      </c>
      <c r="X17" s="56">
        <f t="shared" si="8"/>
        <v>0</v>
      </c>
      <c r="Y17" s="42"/>
      <c r="Z17" s="39"/>
      <c r="AA17" s="11">
        <f t="shared" si="10"/>
        <v>1000</v>
      </c>
      <c r="AB17" s="11">
        <f t="shared" si="10"/>
        <v>1000</v>
      </c>
      <c r="AC17" s="11">
        <f t="shared" si="11"/>
        <v>2000</v>
      </c>
    </row>
    <row r="18" spans="1:29" ht="15" customHeight="1" thickBot="1" thickTop="1">
      <c r="A18" s="10"/>
      <c r="B18" s="150"/>
      <c r="C18" s="50"/>
      <c r="D18" s="51"/>
      <c r="E18" s="51"/>
      <c r="F18" s="48"/>
      <c r="G18" s="48"/>
      <c r="H18" s="157"/>
      <c r="I18" s="48"/>
      <c r="K18" s="10"/>
      <c r="L18" s="150"/>
      <c r="M18" s="50"/>
      <c r="N18" s="51"/>
      <c r="O18" s="51"/>
      <c r="P18" s="48"/>
      <c r="Q18" s="48"/>
      <c r="R18" s="157"/>
      <c r="S18" s="48"/>
      <c r="U18" s="41">
        <f t="shared" si="7"/>
        <v>1</v>
      </c>
      <c r="V18" s="166" t="str">
        <f>'Team Listings'!C72</f>
        <v>Individual #16</v>
      </c>
      <c r="W18" s="167" t="str">
        <f>'Team Listings'!A72</f>
        <v>Individual School #16</v>
      </c>
      <c r="X18" s="56">
        <f t="shared" si="8"/>
        <v>0</v>
      </c>
      <c r="Y18" s="42"/>
      <c r="Z18" s="39"/>
      <c r="AA18" s="11">
        <f t="shared" si="10"/>
        <v>1000</v>
      </c>
      <c r="AB18" s="11">
        <f t="shared" si="10"/>
        <v>1000</v>
      </c>
      <c r="AC18" s="11">
        <f t="shared" si="11"/>
        <v>2000</v>
      </c>
    </row>
    <row r="19" spans="1:29" ht="15" customHeight="1" thickTop="1">
      <c r="A19" s="27" t="s">
        <v>3</v>
      </c>
      <c r="B19" s="195" t="str">
        <f>'Team Listings'!A27</f>
        <v>Team Seed #5</v>
      </c>
      <c r="C19" s="193">
        <f>IF(H19&gt;1000,MAX(I19:I20),H19)</f>
        <v>0</v>
      </c>
      <c r="D19" s="191" t="s">
        <v>1</v>
      </c>
      <c r="E19" s="189" t="s">
        <v>2</v>
      </c>
      <c r="F19" s="144"/>
      <c r="G19" s="144"/>
      <c r="H19" s="188">
        <f>SMALL(H21:H26,1)+SMALL(H21:H26,2)+SMALL(H21:H26,3)+SMALL(H21:H26,4)</f>
        <v>8000</v>
      </c>
      <c r="I19" s="144">
        <f>IF(SMALL(C21:C26,1)=0,SMALL(C21:C26,2)+SMALL(C21:C26,3)+SMALL(C21:C26,4)+SMALL(C21:C26,5),0)</f>
        <v>0</v>
      </c>
      <c r="K19" s="27" t="s">
        <v>3</v>
      </c>
      <c r="L19" s="195" t="str">
        <f>'Team Listings'!A33</f>
        <v>Team Seed #6</v>
      </c>
      <c r="M19" s="193">
        <f>IF(R19&gt;1000,MAX(S19:S20),R19)</f>
        <v>0</v>
      </c>
      <c r="N19" s="191" t="s">
        <v>1</v>
      </c>
      <c r="O19" s="189" t="s">
        <v>2</v>
      </c>
      <c r="P19" s="144"/>
      <c r="Q19" s="144"/>
      <c r="R19" s="188">
        <f>SMALL(R21:R26,1)+SMALL(R21:R26,2)+SMALL(R21:R26,3)+SMALL(R21:R26,4)</f>
        <v>8000</v>
      </c>
      <c r="S19" s="144">
        <f>IF(SMALL(M21:M26,1)=0,SMALL(M21:M26,2)+SMALL(M21:M26,3)+SMALL(M21:M26,4)+SMALL(M21:M26,5),0)</f>
        <v>0</v>
      </c>
      <c r="U19" s="41">
        <f t="shared" si="7"/>
        <v>1</v>
      </c>
      <c r="V19" s="166" t="str">
        <f>'Team Listings'!C73</f>
        <v>Individual #17</v>
      </c>
      <c r="W19" s="167" t="str">
        <f>'Team Listings'!A73</f>
        <v>Individual School #17</v>
      </c>
      <c r="X19" s="56">
        <f t="shared" si="8"/>
        <v>0</v>
      </c>
      <c r="Y19" s="42"/>
      <c r="Z19" s="39"/>
      <c r="AA19" s="11">
        <f t="shared" si="10"/>
        <v>1000</v>
      </c>
      <c r="AB19" s="11">
        <f t="shared" si="10"/>
        <v>1000</v>
      </c>
      <c r="AC19" s="11">
        <f t="shared" si="11"/>
        <v>2000</v>
      </c>
    </row>
    <row r="20" spans="1:29" ht="15" customHeight="1" thickBot="1">
      <c r="A20" s="28" t="s">
        <v>4</v>
      </c>
      <c r="B20" s="196"/>
      <c r="C20" s="197"/>
      <c r="D20" s="192"/>
      <c r="E20" s="190"/>
      <c r="F20" s="144"/>
      <c r="G20" s="144"/>
      <c r="H20" s="188"/>
      <c r="I20" s="144">
        <f>IF(SMALL(C21:C26,2)=0,SMALL(C21:C26,6)+SMALL(C21:C26,3)+SMALL(C21:C26,4)+SMALL(C21:C26,5),0)</f>
        <v>0</v>
      </c>
      <c r="K20" s="28" t="s">
        <v>4</v>
      </c>
      <c r="L20" s="196"/>
      <c r="M20" s="194"/>
      <c r="N20" s="192"/>
      <c r="O20" s="190"/>
      <c r="P20" s="144"/>
      <c r="Q20" s="144"/>
      <c r="R20" s="188"/>
      <c r="S20" s="144">
        <f>IF(SMALL(M21:M26,2)=0,SMALL(M21:M26,6)+SMALL(M21:M26,3)+SMALL(M21:M26,4)+SMALL(M21:M26,5),0)</f>
        <v>0</v>
      </c>
      <c r="U20" s="41">
        <f t="shared" si="7"/>
        <v>1</v>
      </c>
      <c r="V20" s="166" t="str">
        <f>'Team Listings'!C74</f>
        <v>Individual #18</v>
      </c>
      <c r="W20" s="167" t="str">
        <f>'Team Listings'!A74</f>
        <v>Individual School #18</v>
      </c>
      <c r="X20" s="56">
        <f t="shared" si="8"/>
        <v>0</v>
      </c>
      <c r="Y20" s="42"/>
      <c r="Z20" s="39"/>
      <c r="AA20" s="11">
        <f t="shared" si="10"/>
        <v>1000</v>
      </c>
      <c r="AB20" s="11">
        <f t="shared" si="10"/>
        <v>1000</v>
      </c>
      <c r="AC20" s="11">
        <f t="shared" si="11"/>
        <v>2000</v>
      </c>
    </row>
    <row r="21" spans="1:29" ht="15" customHeight="1" thickTop="1">
      <c r="A21" s="30">
        <f aca="true" t="shared" si="20" ref="A21:A26">RANK(C21,C$21:C$26,1)</f>
        <v>1</v>
      </c>
      <c r="B21" s="151" t="str">
        <f>'Team Listings'!C27</f>
        <v>Player 1</v>
      </c>
      <c r="C21" s="37">
        <f aca="true" t="shared" si="21" ref="C21:C26">D21+E21</f>
        <v>0</v>
      </c>
      <c r="D21" s="32"/>
      <c r="E21" s="33"/>
      <c r="F21" s="145">
        <f aca="true" t="shared" si="22" ref="F21:G26">IF(D21=0,1000,D21)</f>
        <v>1000</v>
      </c>
      <c r="G21" s="145">
        <f t="shared" si="22"/>
        <v>1000</v>
      </c>
      <c r="H21" s="156">
        <f aca="true" t="shared" si="23" ref="H21:H26">SUM(F21:G21)</f>
        <v>2000</v>
      </c>
      <c r="I21" s="145"/>
      <c r="K21" s="30">
        <f aca="true" t="shared" si="24" ref="K21:K26">RANK(M21,M$21:M$26,1)</f>
        <v>1</v>
      </c>
      <c r="L21" s="146" t="str">
        <f>'Team Listings'!C33</f>
        <v>Player 1</v>
      </c>
      <c r="M21" s="31">
        <f aca="true" t="shared" si="25" ref="M21:M26">N21+O21</f>
        <v>0</v>
      </c>
      <c r="N21" s="32"/>
      <c r="O21" s="33"/>
      <c r="P21" s="145">
        <f aca="true" t="shared" si="26" ref="P21:Q26">IF(N21=0,1000,N21)</f>
        <v>1000</v>
      </c>
      <c r="Q21" s="145">
        <f t="shared" si="26"/>
        <v>1000</v>
      </c>
      <c r="R21" s="156">
        <f aca="true" t="shared" si="27" ref="R21:R26">SUM(P21:Q21)</f>
        <v>2000</v>
      </c>
      <c r="S21" s="145"/>
      <c r="U21" s="41">
        <f t="shared" si="7"/>
        <v>1</v>
      </c>
      <c r="V21" s="166" t="str">
        <f>'Team Listings'!C75</f>
        <v>Individual #19</v>
      </c>
      <c r="W21" s="167" t="str">
        <f>'Team Listings'!A75</f>
        <v>Individual School #19</v>
      </c>
      <c r="X21" s="56">
        <f t="shared" si="8"/>
        <v>0</v>
      </c>
      <c r="Y21" s="42"/>
      <c r="Z21" s="39"/>
      <c r="AA21" s="11">
        <f t="shared" si="10"/>
        <v>1000</v>
      </c>
      <c r="AB21" s="11">
        <f t="shared" si="10"/>
        <v>1000</v>
      </c>
      <c r="AC21" s="11">
        <f t="shared" si="11"/>
        <v>2000</v>
      </c>
    </row>
    <row r="22" spans="1:29" ht="15" customHeight="1">
      <c r="A22" s="36">
        <f t="shared" si="20"/>
        <v>1</v>
      </c>
      <c r="B22" s="152" t="str">
        <f>'Team Listings'!C28</f>
        <v>Player 2</v>
      </c>
      <c r="C22" s="37">
        <f t="shared" si="21"/>
        <v>0</v>
      </c>
      <c r="D22" s="38"/>
      <c r="E22" s="39"/>
      <c r="F22" s="145">
        <f t="shared" si="22"/>
        <v>1000</v>
      </c>
      <c r="G22" s="145">
        <f t="shared" si="22"/>
        <v>1000</v>
      </c>
      <c r="H22" s="156">
        <f t="shared" si="23"/>
        <v>2000</v>
      </c>
      <c r="I22" s="145"/>
      <c r="K22" s="36">
        <f t="shared" si="24"/>
        <v>1</v>
      </c>
      <c r="L22" s="147" t="str">
        <f>'Team Listings'!C34</f>
        <v>Player 2</v>
      </c>
      <c r="M22" s="40">
        <f t="shared" si="25"/>
        <v>0</v>
      </c>
      <c r="N22" s="38"/>
      <c r="O22" s="39"/>
      <c r="P22" s="145">
        <f t="shared" si="26"/>
        <v>1000</v>
      </c>
      <c r="Q22" s="145">
        <f t="shared" si="26"/>
        <v>1000</v>
      </c>
      <c r="R22" s="156">
        <f t="shared" si="27"/>
        <v>2000</v>
      </c>
      <c r="S22" s="48"/>
      <c r="U22" s="41">
        <f t="shared" si="7"/>
        <v>1</v>
      </c>
      <c r="V22" s="166" t="str">
        <f>'Team Listings'!C76</f>
        <v>Individual #20</v>
      </c>
      <c r="W22" s="167" t="str">
        <f>'Team Listings'!A76</f>
        <v>Individual School #20</v>
      </c>
      <c r="X22" s="56">
        <f t="shared" si="8"/>
        <v>0</v>
      </c>
      <c r="Y22" s="42"/>
      <c r="Z22" s="39"/>
      <c r="AA22" s="11">
        <f t="shared" si="10"/>
        <v>1000</v>
      </c>
      <c r="AB22" s="11">
        <f t="shared" si="10"/>
        <v>1000</v>
      </c>
      <c r="AC22" s="11">
        <f t="shared" si="11"/>
        <v>2000</v>
      </c>
    </row>
    <row r="23" spans="1:29" ht="15" customHeight="1">
      <c r="A23" s="36">
        <f t="shared" si="20"/>
        <v>1</v>
      </c>
      <c r="B23" s="152" t="str">
        <f>'Team Listings'!C29</f>
        <v>Player 3</v>
      </c>
      <c r="C23" s="37">
        <f t="shared" si="21"/>
        <v>0</v>
      </c>
      <c r="D23" s="38"/>
      <c r="E23" s="39"/>
      <c r="F23" s="145">
        <f t="shared" si="22"/>
        <v>1000</v>
      </c>
      <c r="G23" s="145">
        <f t="shared" si="22"/>
        <v>1000</v>
      </c>
      <c r="H23" s="156">
        <f t="shared" si="23"/>
        <v>2000</v>
      </c>
      <c r="I23" s="145"/>
      <c r="K23" s="36">
        <f t="shared" si="24"/>
        <v>1</v>
      </c>
      <c r="L23" s="147" t="str">
        <f>'Team Listings'!C35</f>
        <v>Player 3</v>
      </c>
      <c r="M23" s="40">
        <f t="shared" si="25"/>
        <v>0</v>
      </c>
      <c r="N23" s="38"/>
      <c r="O23" s="39"/>
      <c r="P23" s="145">
        <f t="shared" si="26"/>
        <v>1000</v>
      </c>
      <c r="Q23" s="145">
        <f t="shared" si="26"/>
        <v>1000</v>
      </c>
      <c r="R23" s="156">
        <f t="shared" si="27"/>
        <v>2000</v>
      </c>
      <c r="S23" s="48"/>
      <c r="U23" s="41">
        <f t="shared" si="7"/>
        <v>1</v>
      </c>
      <c r="V23" s="166" t="str">
        <f>'Team Listings'!C77</f>
        <v>Individual #21</v>
      </c>
      <c r="W23" s="167" t="str">
        <f>'Team Listings'!A77</f>
        <v>Individual School #21</v>
      </c>
      <c r="X23" s="56">
        <f t="shared" si="8"/>
        <v>0</v>
      </c>
      <c r="Y23" s="42"/>
      <c r="Z23" s="39"/>
      <c r="AA23" s="11">
        <f t="shared" si="10"/>
        <v>1000</v>
      </c>
      <c r="AB23" s="11">
        <f t="shared" si="10"/>
        <v>1000</v>
      </c>
      <c r="AC23" s="11">
        <f t="shared" si="11"/>
        <v>2000</v>
      </c>
    </row>
    <row r="24" spans="1:29" ht="15" customHeight="1">
      <c r="A24" s="36">
        <f t="shared" si="20"/>
        <v>1</v>
      </c>
      <c r="B24" s="152" t="str">
        <f>'Team Listings'!C30</f>
        <v>Player 4</v>
      </c>
      <c r="C24" s="37">
        <f t="shared" si="21"/>
        <v>0</v>
      </c>
      <c r="D24" s="38"/>
      <c r="E24" s="39"/>
      <c r="F24" s="145">
        <f t="shared" si="22"/>
        <v>1000</v>
      </c>
      <c r="G24" s="145">
        <f t="shared" si="22"/>
        <v>1000</v>
      </c>
      <c r="H24" s="156">
        <f t="shared" si="23"/>
        <v>2000</v>
      </c>
      <c r="I24" s="145"/>
      <c r="K24" s="36">
        <f t="shared" si="24"/>
        <v>1</v>
      </c>
      <c r="L24" s="147" t="str">
        <f>'Team Listings'!C36</f>
        <v>Player 4</v>
      </c>
      <c r="M24" s="40">
        <f t="shared" si="25"/>
        <v>0</v>
      </c>
      <c r="N24" s="38"/>
      <c r="O24" s="39"/>
      <c r="P24" s="145">
        <f t="shared" si="26"/>
        <v>1000</v>
      </c>
      <c r="Q24" s="145">
        <f t="shared" si="26"/>
        <v>1000</v>
      </c>
      <c r="R24" s="156">
        <f t="shared" si="27"/>
        <v>2000</v>
      </c>
      <c r="S24" s="145"/>
      <c r="U24" s="41">
        <f t="shared" si="7"/>
        <v>1</v>
      </c>
      <c r="V24" s="166" t="str">
        <f>'Team Listings'!C78</f>
        <v>Individual #22</v>
      </c>
      <c r="W24" s="167" t="str">
        <f>'Team Listings'!A78</f>
        <v>Individual School #22</v>
      </c>
      <c r="X24" s="56">
        <f t="shared" si="8"/>
        <v>0</v>
      </c>
      <c r="Y24" s="42"/>
      <c r="Z24" s="39"/>
      <c r="AA24" s="11">
        <f t="shared" si="10"/>
        <v>1000</v>
      </c>
      <c r="AB24" s="11">
        <f t="shared" si="10"/>
        <v>1000</v>
      </c>
      <c r="AC24" s="11">
        <f t="shared" si="11"/>
        <v>2000</v>
      </c>
    </row>
    <row r="25" spans="1:29" ht="15" customHeight="1">
      <c r="A25" s="36">
        <f t="shared" si="20"/>
        <v>1</v>
      </c>
      <c r="B25" s="152" t="str">
        <f>'Team Listings'!C31</f>
        <v>Player 5</v>
      </c>
      <c r="C25" s="37">
        <f t="shared" si="21"/>
        <v>0</v>
      </c>
      <c r="D25" s="38"/>
      <c r="E25" s="39"/>
      <c r="F25" s="145">
        <f t="shared" si="22"/>
        <v>1000</v>
      </c>
      <c r="G25" s="145">
        <f t="shared" si="22"/>
        <v>1000</v>
      </c>
      <c r="H25" s="156">
        <f t="shared" si="23"/>
        <v>2000</v>
      </c>
      <c r="I25" s="145"/>
      <c r="K25" s="36">
        <f t="shared" si="24"/>
        <v>1</v>
      </c>
      <c r="L25" s="147" t="str">
        <f>'Team Listings'!C37</f>
        <v>Player 5</v>
      </c>
      <c r="M25" s="40">
        <f t="shared" si="25"/>
        <v>0</v>
      </c>
      <c r="N25" s="38"/>
      <c r="O25" s="39"/>
      <c r="P25" s="145">
        <f t="shared" si="26"/>
        <v>1000</v>
      </c>
      <c r="Q25" s="145">
        <f t="shared" si="26"/>
        <v>1000</v>
      </c>
      <c r="R25" s="156">
        <f t="shared" si="27"/>
        <v>2000</v>
      </c>
      <c r="S25" s="48"/>
      <c r="U25" s="41">
        <f t="shared" si="7"/>
        <v>1</v>
      </c>
      <c r="V25" s="166" t="str">
        <f>'Team Listings'!C79</f>
        <v>Individual #23</v>
      </c>
      <c r="W25" s="167" t="str">
        <f>'Team Listings'!A79</f>
        <v>Individual School #23</v>
      </c>
      <c r="X25" s="56">
        <f t="shared" si="8"/>
        <v>0</v>
      </c>
      <c r="Y25" s="42"/>
      <c r="Z25" s="39"/>
      <c r="AA25" s="11">
        <f t="shared" si="10"/>
        <v>1000</v>
      </c>
      <c r="AB25" s="11">
        <f t="shared" si="10"/>
        <v>1000</v>
      </c>
      <c r="AC25" s="11">
        <f t="shared" si="11"/>
        <v>2000</v>
      </c>
    </row>
    <row r="26" spans="1:29" ht="15" customHeight="1" thickBot="1">
      <c r="A26" s="43">
        <f t="shared" si="20"/>
        <v>1</v>
      </c>
      <c r="B26" s="153" t="str">
        <f>'Team Listings'!C32</f>
        <v>Player 6</v>
      </c>
      <c r="C26" s="44">
        <f t="shared" si="21"/>
        <v>0</v>
      </c>
      <c r="D26" s="45"/>
      <c r="E26" s="46"/>
      <c r="F26" s="145">
        <f t="shared" si="22"/>
        <v>1000</v>
      </c>
      <c r="G26" s="145">
        <f t="shared" si="22"/>
        <v>1000</v>
      </c>
      <c r="H26" s="156">
        <f t="shared" si="23"/>
        <v>2000</v>
      </c>
      <c r="I26" s="145"/>
      <c r="K26" s="43">
        <f t="shared" si="24"/>
        <v>1</v>
      </c>
      <c r="L26" s="148" t="str">
        <f>'Team Listings'!C38</f>
        <v>Player 6</v>
      </c>
      <c r="M26" s="44">
        <f t="shared" si="25"/>
        <v>0</v>
      </c>
      <c r="N26" s="45"/>
      <c r="O26" s="46"/>
      <c r="P26" s="145">
        <f t="shared" si="26"/>
        <v>1000</v>
      </c>
      <c r="Q26" s="145">
        <f t="shared" si="26"/>
        <v>1000</v>
      </c>
      <c r="R26" s="156">
        <f t="shared" si="27"/>
        <v>2000</v>
      </c>
      <c r="S26" s="48"/>
      <c r="U26" s="53">
        <f t="shared" si="7"/>
        <v>1</v>
      </c>
      <c r="V26" s="170" t="str">
        <f>'Team Listings'!C80</f>
        <v>Individual #24</v>
      </c>
      <c r="W26" s="171" t="str">
        <f>'Team Listings'!A80</f>
        <v>Individual School #24</v>
      </c>
      <c r="X26" s="57">
        <f t="shared" si="8"/>
        <v>0</v>
      </c>
      <c r="Y26" s="54"/>
      <c r="Z26" s="46"/>
      <c r="AA26" s="11">
        <f t="shared" si="10"/>
        <v>1000</v>
      </c>
      <c r="AB26" s="11">
        <f t="shared" si="10"/>
        <v>1000</v>
      </c>
      <c r="AC26" s="11">
        <f t="shared" si="11"/>
        <v>2000</v>
      </c>
    </row>
    <row r="27" spans="1:19" ht="15" customHeight="1" thickBot="1" thickTop="1">
      <c r="A27" s="10"/>
      <c r="B27" s="150"/>
      <c r="C27" s="50"/>
      <c r="D27" s="51"/>
      <c r="E27" s="51"/>
      <c r="F27" s="48"/>
      <c r="G27" s="48"/>
      <c r="H27" s="157"/>
      <c r="I27" s="48"/>
      <c r="K27" s="10"/>
      <c r="L27" s="150"/>
      <c r="M27" s="50"/>
      <c r="N27" s="51"/>
      <c r="O27" s="51"/>
      <c r="P27" s="48"/>
      <c r="Q27" s="48"/>
      <c r="R27" s="157"/>
      <c r="S27" s="48"/>
    </row>
    <row r="28" spans="1:19" ht="15" customHeight="1" thickTop="1">
      <c r="A28" s="27" t="s">
        <v>3</v>
      </c>
      <c r="B28" s="195" t="str">
        <f>'Team Listings'!A39</f>
        <v>Team Seed #7</v>
      </c>
      <c r="C28" s="193">
        <f>IF(H28&gt;1000,MAX(I28:I29),H28)</f>
        <v>0</v>
      </c>
      <c r="D28" s="191" t="s">
        <v>1</v>
      </c>
      <c r="E28" s="189" t="s">
        <v>2</v>
      </c>
      <c r="F28" s="144"/>
      <c r="G28" s="144"/>
      <c r="H28" s="188">
        <f>SMALL(H30:H35,1)+SMALL(H30:H35,2)+SMALL(H30:H35,3)+SMALL(H30:H35,4)</f>
        <v>8000</v>
      </c>
      <c r="I28" s="144">
        <f>IF(SMALL(C30:C35,1)=0,SMALL(C30:C35,2)+SMALL(C30:C35,3)+SMALL(C30:C35,4)+SMALL(C30:C35,5),0)</f>
        <v>0</v>
      </c>
      <c r="K28" s="27" t="s">
        <v>3</v>
      </c>
      <c r="L28" s="195" t="str">
        <f>'Team Listings'!A45</f>
        <v>Team Seed #8</v>
      </c>
      <c r="M28" s="193">
        <f>IF(R28&gt;1000,MAX(S28:S29),R28)</f>
        <v>0</v>
      </c>
      <c r="N28" s="191" t="s">
        <v>1</v>
      </c>
      <c r="O28" s="189" t="s">
        <v>2</v>
      </c>
      <c r="P28" s="144"/>
      <c r="Q28" s="144"/>
      <c r="R28" s="188">
        <f>SMALL(R30:R35,1)+SMALL(R30:R35,2)+SMALL(R30:R35,3)+SMALL(R30:R35,4)</f>
        <v>8000</v>
      </c>
      <c r="S28" s="144">
        <f>IF(SMALL(M30:M35,1)=0,SMALL(M30:M35,2)+SMALL(M30:M35,3)+SMALL(M30:M35,4)+SMALL(M30:M35,5),0)</f>
        <v>0</v>
      </c>
    </row>
    <row r="29" spans="1:19" ht="15" customHeight="1" thickBot="1">
      <c r="A29" s="28" t="s">
        <v>4</v>
      </c>
      <c r="B29" s="196"/>
      <c r="C29" s="194"/>
      <c r="D29" s="192"/>
      <c r="E29" s="190"/>
      <c r="F29" s="144"/>
      <c r="G29" s="144"/>
      <c r="H29" s="188"/>
      <c r="I29" s="144">
        <f>IF(SMALL(C30:C35,2)=0,SMALL(C30:C35,6)+SMALL(C30:C35,3)+SMALL(C30:C35,4)+SMALL(C30:C35,5),0)</f>
        <v>0</v>
      </c>
      <c r="K29" s="28" t="s">
        <v>4</v>
      </c>
      <c r="L29" s="196"/>
      <c r="M29" s="194"/>
      <c r="N29" s="192"/>
      <c r="O29" s="190"/>
      <c r="P29" s="144"/>
      <c r="Q29" s="144"/>
      <c r="R29" s="188"/>
      <c r="S29" s="144">
        <f>IF(SMALL(M30:M35,2)=0,SMALL(M30:M35,6)+SMALL(M30:M35,3)+SMALL(M30:M35,4)+SMALL(M30:M35,5),0)</f>
        <v>0</v>
      </c>
    </row>
    <row r="30" spans="1:19" ht="15" customHeight="1" thickTop="1">
      <c r="A30" s="30">
        <f aca="true" t="shared" si="28" ref="A30:A35">RANK(C30,C$30:C$35,1)</f>
        <v>1</v>
      </c>
      <c r="B30" s="146" t="str">
        <f>'Team Listings'!C39</f>
        <v>Player 1</v>
      </c>
      <c r="C30" s="31">
        <f aca="true" t="shared" si="29" ref="C30:C35">D30+E30</f>
        <v>0</v>
      </c>
      <c r="D30" s="32"/>
      <c r="E30" s="33"/>
      <c r="F30" s="145">
        <f aca="true" t="shared" si="30" ref="F30:G35">IF(D30=0,1000,D30)</f>
        <v>1000</v>
      </c>
      <c r="G30" s="145">
        <f t="shared" si="30"/>
        <v>1000</v>
      </c>
      <c r="H30" s="156">
        <f aca="true" t="shared" si="31" ref="H30:H35">SUM(F30:G30)</f>
        <v>2000</v>
      </c>
      <c r="I30" s="145"/>
      <c r="K30" s="30">
        <f aca="true" t="shared" si="32" ref="K30:K35">RANK(M30,M$30:M$35,1)</f>
        <v>1</v>
      </c>
      <c r="L30" s="146" t="str">
        <f>'Team Listings'!C45</f>
        <v>Player 1</v>
      </c>
      <c r="M30" s="31">
        <f aca="true" t="shared" si="33" ref="M30:M35">N30+O30</f>
        <v>0</v>
      </c>
      <c r="N30" s="32"/>
      <c r="O30" s="33"/>
      <c r="P30" s="145">
        <f aca="true" t="shared" si="34" ref="P30:Q35">IF(N30=0,1000,N30)</f>
        <v>1000</v>
      </c>
      <c r="Q30" s="145">
        <f t="shared" si="34"/>
        <v>1000</v>
      </c>
      <c r="R30" s="156">
        <f aca="true" t="shared" si="35" ref="R30:R35">SUM(P30:Q30)</f>
        <v>2000</v>
      </c>
      <c r="S30" s="145"/>
    </row>
    <row r="31" spans="1:19" ht="15" customHeight="1">
      <c r="A31" s="36">
        <f t="shared" si="28"/>
        <v>1</v>
      </c>
      <c r="B31" s="147" t="str">
        <f>'Team Listings'!C40</f>
        <v>Player 2</v>
      </c>
      <c r="C31" s="40">
        <f t="shared" si="29"/>
        <v>0</v>
      </c>
      <c r="D31" s="38"/>
      <c r="E31" s="39"/>
      <c r="F31" s="145">
        <f t="shared" si="30"/>
        <v>1000</v>
      </c>
      <c r="G31" s="145">
        <f t="shared" si="30"/>
        <v>1000</v>
      </c>
      <c r="H31" s="156">
        <f t="shared" si="31"/>
        <v>2000</v>
      </c>
      <c r="I31" s="145"/>
      <c r="K31" s="36">
        <f t="shared" si="32"/>
        <v>1</v>
      </c>
      <c r="L31" s="147" t="str">
        <f>'Team Listings'!C46</f>
        <v>Player 2</v>
      </c>
      <c r="M31" s="40">
        <f t="shared" si="33"/>
        <v>0</v>
      </c>
      <c r="N31" s="38"/>
      <c r="O31" s="39"/>
      <c r="P31" s="145">
        <f t="shared" si="34"/>
        <v>1000</v>
      </c>
      <c r="Q31" s="145">
        <f t="shared" si="34"/>
        <v>1000</v>
      </c>
      <c r="R31" s="156">
        <f t="shared" si="35"/>
        <v>2000</v>
      </c>
      <c r="S31" s="145"/>
    </row>
    <row r="32" spans="1:19" ht="15" customHeight="1">
      <c r="A32" s="36">
        <f t="shared" si="28"/>
        <v>1</v>
      </c>
      <c r="B32" s="147" t="str">
        <f>'Team Listings'!C41</f>
        <v>Player 3</v>
      </c>
      <c r="C32" s="40">
        <f t="shared" si="29"/>
        <v>0</v>
      </c>
      <c r="D32" s="38"/>
      <c r="E32" s="39"/>
      <c r="F32" s="145">
        <f t="shared" si="30"/>
        <v>1000</v>
      </c>
      <c r="G32" s="145">
        <f t="shared" si="30"/>
        <v>1000</v>
      </c>
      <c r="H32" s="156">
        <f t="shared" si="31"/>
        <v>2000</v>
      </c>
      <c r="I32" s="145"/>
      <c r="K32" s="36">
        <f t="shared" si="32"/>
        <v>1</v>
      </c>
      <c r="L32" s="147" t="str">
        <f>'Team Listings'!C47</f>
        <v>Player 3</v>
      </c>
      <c r="M32" s="40">
        <f t="shared" si="33"/>
        <v>0</v>
      </c>
      <c r="N32" s="38"/>
      <c r="O32" s="39"/>
      <c r="P32" s="145">
        <f t="shared" si="34"/>
        <v>1000</v>
      </c>
      <c r="Q32" s="145">
        <f t="shared" si="34"/>
        <v>1000</v>
      </c>
      <c r="R32" s="156">
        <f t="shared" si="35"/>
        <v>2000</v>
      </c>
      <c r="S32" s="145"/>
    </row>
    <row r="33" spans="1:19" ht="15" customHeight="1">
      <c r="A33" s="36">
        <f t="shared" si="28"/>
        <v>1</v>
      </c>
      <c r="B33" s="147" t="str">
        <f>'Team Listings'!C42</f>
        <v>Player 4</v>
      </c>
      <c r="C33" s="40">
        <f t="shared" si="29"/>
        <v>0</v>
      </c>
      <c r="D33" s="38"/>
      <c r="E33" s="39"/>
      <c r="F33" s="145">
        <f t="shared" si="30"/>
        <v>1000</v>
      </c>
      <c r="G33" s="145">
        <f t="shared" si="30"/>
        <v>1000</v>
      </c>
      <c r="H33" s="156">
        <f t="shared" si="31"/>
        <v>2000</v>
      </c>
      <c r="I33" s="145"/>
      <c r="K33" s="36">
        <f t="shared" si="32"/>
        <v>1</v>
      </c>
      <c r="L33" s="147" t="str">
        <f>'Team Listings'!C48</f>
        <v>Player 4</v>
      </c>
      <c r="M33" s="40">
        <f t="shared" si="33"/>
        <v>0</v>
      </c>
      <c r="N33" s="38"/>
      <c r="O33" s="39"/>
      <c r="P33" s="145">
        <f t="shared" si="34"/>
        <v>1000</v>
      </c>
      <c r="Q33" s="145">
        <f t="shared" si="34"/>
        <v>1000</v>
      </c>
      <c r="R33" s="156">
        <f t="shared" si="35"/>
        <v>2000</v>
      </c>
      <c r="S33" s="145"/>
    </row>
    <row r="34" spans="1:19" ht="15" customHeight="1">
      <c r="A34" s="36">
        <f t="shared" si="28"/>
        <v>1</v>
      </c>
      <c r="B34" s="147" t="str">
        <f>'Team Listings'!C43</f>
        <v>Player 5</v>
      </c>
      <c r="C34" s="40">
        <f t="shared" si="29"/>
        <v>0</v>
      </c>
      <c r="D34" s="38"/>
      <c r="E34" s="39"/>
      <c r="F34" s="145">
        <f t="shared" si="30"/>
        <v>1000</v>
      </c>
      <c r="G34" s="145">
        <f t="shared" si="30"/>
        <v>1000</v>
      </c>
      <c r="H34" s="156">
        <f t="shared" si="31"/>
        <v>2000</v>
      </c>
      <c r="I34" s="145"/>
      <c r="K34" s="36">
        <f t="shared" si="32"/>
        <v>1</v>
      </c>
      <c r="L34" s="147" t="str">
        <f>'Team Listings'!C49</f>
        <v>Player 5</v>
      </c>
      <c r="M34" s="40">
        <f t="shared" si="33"/>
        <v>0</v>
      </c>
      <c r="N34" s="38"/>
      <c r="O34" s="39"/>
      <c r="P34" s="145">
        <f t="shared" si="34"/>
        <v>1000</v>
      </c>
      <c r="Q34" s="145">
        <f t="shared" si="34"/>
        <v>1000</v>
      </c>
      <c r="R34" s="156">
        <f t="shared" si="35"/>
        <v>2000</v>
      </c>
      <c r="S34" s="145"/>
    </row>
    <row r="35" spans="1:19" ht="15" customHeight="1" thickBot="1">
      <c r="A35" s="43">
        <f t="shared" si="28"/>
        <v>1</v>
      </c>
      <c r="B35" s="148" t="str">
        <f>'Team Listings'!C44</f>
        <v>Player 6</v>
      </c>
      <c r="C35" s="44">
        <f t="shared" si="29"/>
        <v>0</v>
      </c>
      <c r="D35" s="45"/>
      <c r="E35" s="46"/>
      <c r="F35" s="145">
        <f t="shared" si="30"/>
        <v>1000</v>
      </c>
      <c r="G35" s="145">
        <f t="shared" si="30"/>
        <v>1000</v>
      </c>
      <c r="H35" s="156">
        <f t="shared" si="31"/>
        <v>2000</v>
      </c>
      <c r="I35" s="145"/>
      <c r="K35" s="36">
        <f t="shared" si="32"/>
        <v>1</v>
      </c>
      <c r="L35" s="148" t="str">
        <f>'Team Listings'!C50</f>
        <v>Player 6</v>
      </c>
      <c r="M35" s="81">
        <f t="shared" si="33"/>
        <v>0</v>
      </c>
      <c r="N35" s="45"/>
      <c r="O35" s="46"/>
      <c r="P35" s="145">
        <f t="shared" si="34"/>
        <v>1000</v>
      </c>
      <c r="Q35" s="145">
        <f t="shared" si="34"/>
        <v>1000</v>
      </c>
      <c r="R35" s="156">
        <f t="shared" si="35"/>
        <v>2000</v>
      </c>
      <c r="S35" s="145"/>
    </row>
    <row r="36" spans="2:19" ht="15" customHeight="1" thickBot="1" thickTop="1">
      <c r="B36" s="154"/>
      <c r="C36" s="52"/>
      <c r="F36" s="52"/>
      <c r="G36" s="52"/>
      <c r="H36" s="158"/>
      <c r="I36" s="52"/>
      <c r="K36" s="10"/>
      <c r="L36" s="49"/>
      <c r="M36" s="50"/>
      <c r="N36" s="51"/>
      <c r="O36" s="51"/>
      <c r="P36" s="51"/>
      <c r="Q36" s="51"/>
      <c r="R36" s="159"/>
      <c r="S36" s="51"/>
    </row>
    <row r="37" spans="1:9" ht="15" customHeight="1" thickTop="1">
      <c r="A37" s="27" t="s">
        <v>3</v>
      </c>
      <c r="B37" s="195" t="str">
        <f>'Team Listings'!A51</f>
        <v>Team Seed #9 </v>
      </c>
      <c r="C37" s="193">
        <f>IF(H37&gt;1000,MAX(I37:I38),H37)</f>
        <v>0</v>
      </c>
      <c r="D37" s="191" t="s">
        <v>1</v>
      </c>
      <c r="E37" s="189" t="s">
        <v>2</v>
      </c>
      <c r="F37" s="144"/>
      <c r="G37" s="144"/>
      <c r="H37" s="188">
        <f>SMALL(H39:H44,1)+SMALL(H39:H44,2)+SMALL(H39:H44,3)+SMALL(H39:H44,4)</f>
        <v>8000</v>
      </c>
      <c r="I37" s="144">
        <f>IF(SMALL(C39:C44,1)=0,SMALL(C39:C44,2)+SMALL(C39:C44,3)+SMALL(C39:C44,4)+SMALL(C39:C44,5),0)</f>
        <v>0</v>
      </c>
    </row>
    <row r="38" spans="1:9" ht="15" customHeight="1" thickBot="1">
      <c r="A38" s="28" t="s">
        <v>4</v>
      </c>
      <c r="B38" s="196"/>
      <c r="C38" s="194"/>
      <c r="D38" s="192"/>
      <c r="E38" s="190"/>
      <c r="F38" s="144"/>
      <c r="G38" s="144"/>
      <c r="H38" s="188"/>
      <c r="I38" s="144">
        <f>IF(SMALL(C39:C44,2)=0,SMALL(C39:C44,6)+SMALL(C39:C44,3)+SMALL(C39:C44,4)+SMALL(C39:C44,5),0)</f>
        <v>0</v>
      </c>
    </row>
    <row r="39" spans="1:9" ht="15" customHeight="1" thickTop="1">
      <c r="A39" s="30">
        <f aca="true" t="shared" si="36" ref="A39:A44">RANK(C39,C$39:C$44,1)</f>
        <v>1</v>
      </c>
      <c r="B39" s="146" t="str">
        <f>'Team Listings'!C51</f>
        <v>Player 1</v>
      </c>
      <c r="C39" s="31">
        <f aca="true" t="shared" si="37" ref="C39:C44">D39+E39</f>
        <v>0</v>
      </c>
      <c r="D39" s="32"/>
      <c r="E39" s="33"/>
      <c r="F39" s="145">
        <f aca="true" t="shared" si="38" ref="F39:G44">IF(D39=0,1000,D39)</f>
        <v>1000</v>
      </c>
      <c r="G39" s="145">
        <f t="shared" si="38"/>
        <v>1000</v>
      </c>
      <c r="H39" s="156">
        <f aca="true" t="shared" si="39" ref="H39:H44">SUM(F39:G39)</f>
        <v>2000</v>
      </c>
      <c r="I39" s="145"/>
    </row>
    <row r="40" spans="1:9" ht="15" customHeight="1">
      <c r="A40" s="36">
        <f t="shared" si="36"/>
        <v>1</v>
      </c>
      <c r="B40" s="147" t="str">
        <f>'Team Listings'!C52</f>
        <v>Player 2</v>
      </c>
      <c r="C40" s="40">
        <f t="shared" si="37"/>
        <v>0</v>
      </c>
      <c r="D40" s="38"/>
      <c r="E40" s="39"/>
      <c r="F40" s="145">
        <f t="shared" si="38"/>
        <v>1000</v>
      </c>
      <c r="G40" s="145">
        <f t="shared" si="38"/>
        <v>1000</v>
      </c>
      <c r="H40" s="156">
        <f t="shared" si="39"/>
        <v>2000</v>
      </c>
      <c r="I40" s="145"/>
    </row>
    <row r="41" spans="1:9" ht="15" customHeight="1">
      <c r="A41" s="36">
        <f t="shared" si="36"/>
        <v>1</v>
      </c>
      <c r="B41" s="147" t="str">
        <f>'Team Listings'!C53</f>
        <v>Player 3</v>
      </c>
      <c r="C41" s="40">
        <f t="shared" si="37"/>
        <v>0</v>
      </c>
      <c r="D41" s="38"/>
      <c r="E41" s="39"/>
      <c r="F41" s="145">
        <f t="shared" si="38"/>
        <v>1000</v>
      </c>
      <c r="G41" s="145">
        <f t="shared" si="38"/>
        <v>1000</v>
      </c>
      <c r="H41" s="156">
        <f t="shared" si="39"/>
        <v>2000</v>
      </c>
      <c r="I41" s="145"/>
    </row>
    <row r="42" spans="1:9" ht="15" customHeight="1">
      <c r="A42" s="36">
        <f t="shared" si="36"/>
        <v>1</v>
      </c>
      <c r="B42" s="147" t="str">
        <f>'Team Listings'!C54</f>
        <v>Player 4</v>
      </c>
      <c r="C42" s="40">
        <f t="shared" si="37"/>
        <v>0</v>
      </c>
      <c r="D42" s="38"/>
      <c r="E42" s="39"/>
      <c r="F42" s="145">
        <f t="shared" si="38"/>
        <v>1000</v>
      </c>
      <c r="G42" s="145">
        <f t="shared" si="38"/>
        <v>1000</v>
      </c>
      <c r="H42" s="156">
        <f t="shared" si="39"/>
        <v>2000</v>
      </c>
      <c r="I42" s="145"/>
    </row>
    <row r="43" spans="1:9" ht="15" customHeight="1">
      <c r="A43" s="36">
        <f t="shared" si="36"/>
        <v>1</v>
      </c>
      <c r="B43" s="147" t="str">
        <f>'Team Listings'!C55</f>
        <v>Player 5</v>
      </c>
      <c r="C43" s="40">
        <f t="shared" si="37"/>
        <v>0</v>
      </c>
      <c r="D43" s="38"/>
      <c r="E43" s="39"/>
      <c r="F43" s="145">
        <f t="shared" si="38"/>
        <v>1000</v>
      </c>
      <c r="G43" s="145">
        <f t="shared" si="38"/>
        <v>1000</v>
      </c>
      <c r="H43" s="156">
        <f t="shared" si="39"/>
        <v>2000</v>
      </c>
      <c r="I43" s="145"/>
    </row>
    <row r="44" spans="1:9" ht="15" customHeight="1" thickBot="1">
      <c r="A44" s="43">
        <f t="shared" si="36"/>
        <v>1</v>
      </c>
      <c r="B44" s="148" t="str">
        <f>'Team Listings'!C56</f>
        <v>Player 6</v>
      </c>
      <c r="C44" s="44">
        <f t="shared" si="37"/>
        <v>0</v>
      </c>
      <c r="D44" s="45"/>
      <c r="E44" s="46"/>
      <c r="F44" s="145">
        <f t="shared" si="38"/>
        <v>1000</v>
      </c>
      <c r="G44" s="145">
        <f t="shared" si="38"/>
        <v>1000</v>
      </c>
      <c r="H44" s="156">
        <f t="shared" si="39"/>
        <v>2000</v>
      </c>
      <c r="I44" s="145"/>
    </row>
    <row r="45" spans="1:19" ht="15" customHeight="1" thickBot="1" thickTop="1">
      <c r="A45" s="51"/>
      <c r="B45" s="49"/>
      <c r="C45" s="50"/>
      <c r="D45" s="51"/>
      <c r="E45" s="51"/>
      <c r="F45" s="51"/>
      <c r="G45" s="51"/>
      <c r="H45" s="159"/>
      <c r="I45" s="51"/>
      <c r="M45" s="10"/>
      <c r="N45" s="10"/>
      <c r="O45" s="10"/>
      <c r="P45" s="10"/>
      <c r="Q45" s="10"/>
      <c r="S45" s="10"/>
    </row>
    <row r="46" spans="1:13" ht="15">
      <c r="A46" s="114" t="s">
        <v>93</v>
      </c>
      <c r="B46" s="115"/>
      <c r="C46" s="116"/>
      <c r="D46" s="116"/>
      <c r="E46" s="116"/>
      <c r="F46" s="116"/>
      <c r="G46" s="116"/>
      <c r="H46" s="160"/>
      <c r="I46" s="116"/>
      <c r="J46" s="117"/>
      <c r="K46" s="117"/>
      <c r="L46" s="117"/>
      <c r="M46" s="118"/>
    </row>
    <row r="47" spans="1:13" ht="14.25">
      <c r="A47" s="119" t="s">
        <v>100</v>
      </c>
      <c r="B47" s="120" t="s">
        <v>92</v>
      </c>
      <c r="C47" s="50"/>
      <c r="D47" s="50"/>
      <c r="E47" s="50"/>
      <c r="F47" s="50"/>
      <c r="G47" s="50"/>
      <c r="H47" s="161"/>
      <c r="I47" s="50"/>
      <c r="J47" s="121"/>
      <c r="K47" s="121"/>
      <c r="L47" s="121"/>
      <c r="M47" s="122"/>
    </row>
    <row r="48" spans="1:13" ht="14.25">
      <c r="A48" s="119" t="s">
        <v>101</v>
      </c>
      <c r="B48" s="120" t="s">
        <v>135</v>
      </c>
      <c r="C48" s="50"/>
      <c r="D48" s="50"/>
      <c r="E48" s="50"/>
      <c r="F48" s="50"/>
      <c r="G48" s="50"/>
      <c r="H48" s="161"/>
      <c r="I48" s="50"/>
      <c r="J48" s="121"/>
      <c r="K48" s="121"/>
      <c r="L48" s="121"/>
      <c r="M48" s="122"/>
    </row>
    <row r="49" spans="1:13" ht="15">
      <c r="A49" s="123" t="s">
        <v>94</v>
      </c>
      <c r="B49" s="120"/>
      <c r="C49" s="50"/>
      <c r="D49" s="50"/>
      <c r="E49" s="50"/>
      <c r="F49" s="50"/>
      <c r="G49" s="50"/>
      <c r="H49" s="161"/>
      <c r="I49" s="50"/>
      <c r="J49" s="121"/>
      <c r="K49" s="121"/>
      <c r="L49" s="121"/>
      <c r="M49" s="122"/>
    </row>
    <row r="50" spans="1:13" ht="15" thickBot="1">
      <c r="A50" s="124" t="s">
        <v>100</v>
      </c>
      <c r="B50" s="125" t="s">
        <v>92</v>
      </c>
      <c r="C50" s="126"/>
      <c r="D50" s="126"/>
      <c r="E50" s="126"/>
      <c r="F50" s="126"/>
      <c r="G50" s="126"/>
      <c r="H50" s="162"/>
      <c r="I50" s="126"/>
      <c r="J50" s="127"/>
      <c r="K50" s="127"/>
      <c r="L50" s="127"/>
      <c r="M50" s="128"/>
    </row>
    <row r="63" ht="6" customHeight="1"/>
  </sheetData>
  <sheetProtection password="E8D1" sheet="1" selectLockedCells="1"/>
  <mergeCells count="50">
    <mergeCell ref="B1:B2"/>
    <mergeCell ref="C1:C2"/>
    <mergeCell ref="D1:D2"/>
    <mergeCell ref="E1:E2"/>
    <mergeCell ref="O1:O2"/>
    <mergeCell ref="L1:L2"/>
    <mergeCell ref="M1:M2"/>
    <mergeCell ref="L10:L11"/>
    <mergeCell ref="M10:M11"/>
    <mergeCell ref="N10:N11"/>
    <mergeCell ref="H1:H2"/>
    <mergeCell ref="Y1:Y2"/>
    <mergeCell ref="Z1:Z2"/>
    <mergeCell ref="W1:W2"/>
    <mergeCell ref="B19:B20"/>
    <mergeCell ref="C19:C20"/>
    <mergeCell ref="B28:B29"/>
    <mergeCell ref="C28:C29"/>
    <mergeCell ref="V1:V2"/>
    <mergeCell ref="X1:X2"/>
    <mergeCell ref="D10:D11"/>
    <mergeCell ref="E10:E11"/>
    <mergeCell ref="O10:O11"/>
    <mergeCell ref="N1:N2"/>
    <mergeCell ref="B10:B11"/>
    <mergeCell ref="C10:C11"/>
    <mergeCell ref="N19:N20"/>
    <mergeCell ref="H10:H11"/>
    <mergeCell ref="D37:D38"/>
    <mergeCell ref="E37:E38"/>
    <mergeCell ref="D19:D20"/>
    <mergeCell ref="E19:E20"/>
    <mergeCell ref="B37:B38"/>
    <mergeCell ref="C37:C38"/>
    <mergeCell ref="M19:M20"/>
    <mergeCell ref="D28:D29"/>
    <mergeCell ref="E28:E29"/>
    <mergeCell ref="L28:L29"/>
    <mergeCell ref="M28:M29"/>
    <mergeCell ref="L19:L20"/>
    <mergeCell ref="H37:H38"/>
    <mergeCell ref="R1:R2"/>
    <mergeCell ref="R10:R11"/>
    <mergeCell ref="R19:R20"/>
    <mergeCell ref="R28:R29"/>
    <mergeCell ref="H19:H20"/>
    <mergeCell ref="H28:H29"/>
    <mergeCell ref="O19:O20"/>
    <mergeCell ref="N28:N29"/>
    <mergeCell ref="O28:O29"/>
  </mergeCells>
  <conditionalFormatting sqref="Y7:Z8 S7:S8 S25:S26 I7:I8 I16:I17 I25:I26 S16:S17 I34:I35 I43:I44 D7:E8 D16:E17 D25:E26 D34:E35 D43:E44 N7:O8 N16:O17 N25:O26 N34:O35 S34:S35">
    <cfRule type="cellIs" priority="27" dxfId="1" operator="equal" stopIfTrue="1">
      <formula>99</formula>
    </cfRule>
  </conditionalFormatting>
  <conditionalFormatting sqref="C39:C44 C30:C35 C21:C26 C12:C17 M3:M8 C3:C8 M12:M17 X3:X26 M21:M26 M30:M35">
    <cfRule type="cellIs" priority="28" dxfId="0" operator="equal" stopIfTrue="1">
      <formula>0</formula>
    </cfRule>
  </conditionalFormatting>
  <printOptions/>
  <pageMargins left="1.09" right="0.83" top="0.88" bottom="0.48" header="0.38" footer="0.38"/>
  <pageSetup horizontalDpi="300" verticalDpi="300" orientation="landscape" r:id="rId1"/>
  <headerFooter alignWithMargins="0">
    <oddHeader>&amp;C&amp;"Comic Sans MS,Italic"&amp;16IHSA Boys/Girls Golf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23"/>
  <sheetViews>
    <sheetView workbookViewId="0" topLeftCell="A1">
      <selection activeCell="B1" sqref="B1:D1"/>
    </sheetView>
  </sheetViews>
  <sheetFormatPr defaultColWidth="9.140625" defaultRowHeight="12.75"/>
  <cols>
    <col min="1" max="1" width="7.8515625" style="10" customWidth="1"/>
    <col min="2" max="2" width="25.140625" style="11" customWidth="1"/>
    <col min="3" max="3" width="11.28125" style="11" customWidth="1"/>
    <col min="4" max="4" width="13.00390625" style="11" customWidth="1"/>
    <col min="5" max="5" width="9.8515625" style="10" customWidth="1"/>
    <col min="6" max="16384" width="9.140625" style="11" customWidth="1"/>
  </cols>
  <sheetData>
    <row r="1" spans="1:5" ht="26.25" customHeight="1" thickTop="1">
      <c r="A1" s="172"/>
      <c r="B1" s="211" t="s">
        <v>97</v>
      </c>
      <c r="C1" s="211"/>
      <c r="D1" s="211"/>
      <c r="E1" s="173"/>
    </row>
    <row r="2" spans="1:5" ht="13.5">
      <c r="A2" s="174"/>
      <c r="B2" s="185" t="s">
        <v>136</v>
      </c>
      <c r="C2" s="212" t="s">
        <v>137</v>
      </c>
      <c r="D2" s="212"/>
      <c r="E2" s="175"/>
    </row>
    <row r="3" spans="1:5" ht="14.25" thickBot="1">
      <c r="A3" s="176"/>
      <c r="B3" s="186" t="s">
        <v>138</v>
      </c>
      <c r="C3" s="213" t="s">
        <v>139</v>
      </c>
      <c r="D3" s="213"/>
      <c r="E3" s="177"/>
    </row>
    <row r="4" spans="2:5" ht="14.25" thickBot="1" thickTop="1">
      <c r="B4" s="13"/>
      <c r="C4" s="13"/>
      <c r="E4" s="12"/>
    </row>
    <row r="5" spans="1:5" ht="22.5" customHeight="1" thickBot="1" thickTop="1">
      <c r="A5" s="14" t="s">
        <v>140</v>
      </c>
      <c r="B5" s="15" t="s">
        <v>8</v>
      </c>
      <c r="C5" s="68" t="s">
        <v>0</v>
      </c>
      <c r="D5" s="12"/>
      <c r="E5" s="11"/>
    </row>
    <row r="6" spans="1:3" s="1" customFormat="1" ht="19.5" customHeight="1" thickTop="1">
      <c r="A6" s="16">
        <f>'Summary Leaderboard (1)'!I6</f>
        <v>1</v>
      </c>
      <c r="B6" s="178" t="str">
        <f>'Summary Leaderboard (1)'!J6</f>
        <v>Team Seed #1</v>
      </c>
      <c r="C6" s="18">
        <f>'Summary Leaderboard (1)'!K6</f>
        <v>0</v>
      </c>
    </row>
    <row r="7" spans="1:3" s="1" customFormat="1" ht="19.5" customHeight="1">
      <c r="A7" s="19">
        <f>'Summary Leaderboard (1)'!I7</f>
        <v>1</v>
      </c>
      <c r="B7" s="179" t="str">
        <f>'Summary Leaderboard (1)'!J7</f>
        <v>Team Seed #2</v>
      </c>
      <c r="C7" s="21">
        <f>'Summary Leaderboard (1)'!K7</f>
        <v>0</v>
      </c>
    </row>
    <row r="8" spans="1:3" s="1" customFormat="1" ht="19.5" customHeight="1">
      <c r="A8" s="19">
        <f>'Summary Leaderboard (1)'!I8</f>
        <v>1</v>
      </c>
      <c r="B8" s="179" t="str">
        <f>'Summary Leaderboard (1)'!J8</f>
        <v>Team Seed #3</v>
      </c>
      <c r="C8" s="21">
        <f>'Summary Leaderboard (1)'!K8</f>
        <v>0</v>
      </c>
    </row>
    <row r="9" spans="1:3" s="1" customFormat="1" ht="19.5" customHeight="1">
      <c r="A9" s="19">
        <f>'Summary Leaderboard (1)'!I9</f>
        <v>1</v>
      </c>
      <c r="B9" s="179" t="str">
        <f>'Summary Leaderboard (1)'!J9</f>
        <v>Team Seed #4</v>
      </c>
      <c r="C9" s="21">
        <f>'Summary Leaderboard (1)'!K9</f>
        <v>0</v>
      </c>
    </row>
    <row r="10" spans="1:3" s="1" customFormat="1" ht="19.5" customHeight="1">
      <c r="A10" s="19">
        <f>'Summary Leaderboard (1)'!I10</f>
        <v>1</v>
      </c>
      <c r="B10" s="179" t="str">
        <f>'Summary Leaderboard (1)'!J10</f>
        <v>Team Seed #5</v>
      </c>
      <c r="C10" s="21">
        <f>'Summary Leaderboard (1)'!K10</f>
        <v>0</v>
      </c>
    </row>
    <row r="11" spans="1:3" s="1" customFormat="1" ht="19.5" customHeight="1">
      <c r="A11" s="19">
        <f>'Summary Leaderboard (1)'!I11</f>
        <v>1</v>
      </c>
      <c r="B11" s="179" t="str">
        <f>'Summary Leaderboard (1)'!J11</f>
        <v>Team Seed #6</v>
      </c>
      <c r="C11" s="21">
        <f>'Summary Leaderboard (1)'!K11</f>
        <v>0</v>
      </c>
    </row>
    <row r="12" spans="1:3" s="1" customFormat="1" ht="19.5" customHeight="1">
      <c r="A12" s="19">
        <f>'Summary Leaderboard (1)'!I12</f>
        <v>1</v>
      </c>
      <c r="B12" s="179" t="str">
        <f>'Summary Leaderboard (1)'!J12</f>
        <v>Team Seed #7</v>
      </c>
      <c r="C12" s="21">
        <f>'Summary Leaderboard (1)'!K12</f>
        <v>0</v>
      </c>
    </row>
    <row r="13" spans="1:3" s="1" customFormat="1" ht="19.5" customHeight="1">
      <c r="A13" s="19">
        <f>'Summary Leaderboard (1)'!I13</f>
        <v>1</v>
      </c>
      <c r="B13" s="179" t="str">
        <f>'Summary Leaderboard (1)'!J13</f>
        <v>Team Seed #8</v>
      </c>
      <c r="C13" s="21">
        <f>'Summary Leaderboard (1)'!K13</f>
        <v>0</v>
      </c>
    </row>
    <row r="14" spans="1:3" s="1" customFormat="1" ht="19.5" customHeight="1" thickBot="1">
      <c r="A14" s="69">
        <f>'Summary Leaderboard (1)'!I14</f>
        <v>1</v>
      </c>
      <c r="B14" s="180" t="str">
        <f>'Summary Leaderboard (1)'!J14</f>
        <v>Team Seed #9 </v>
      </c>
      <c r="C14" s="71">
        <f>'Summary Leaderboard (1)'!K14</f>
        <v>0</v>
      </c>
    </row>
    <row r="15" ht="13.5" thickTop="1">
      <c r="D15" s="10"/>
    </row>
    <row r="16" ht="13.5" thickBot="1"/>
    <row r="17" spans="1:5" ht="21" customHeight="1" thickBot="1" thickTop="1">
      <c r="A17" s="75" t="s">
        <v>140</v>
      </c>
      <c r="B17" s="22" t="s">
        <v>6</v>
      </c>
      <c r="C17" s="209" t="s">
        <v>5</v>
      </c>
      <c r="D17" s="210"/>
      <c r="E17" s="23" t="s">
        <v>0</v>
      </c>
    </row>
    <row r="18" spans="1:5" ht="13.5" thickTop="1">
      <c r="A18" s="82">
        <f>'Summary Leaderboard (1)'!K18</f>
        <v>1</v>
      </c>
      <c r="B18" s="181" t="str">
        <f>'Summary Leaderboard (1)'!L18</f>
        <v>Player 1</v>
      </c>
      <c r="C18" s="214" t="str">
        <f>'Summary Leaderboard (1)'!M18</f>
        <v>Team Seed #1</v>
      </c>
      <c r="D18" s="215"/>
      <c r="E18" s="84">
        <f>'Summary Leaderboard (1)'!N18</f>
        <v>0</v>
      </c>
    </row>
    <row r="19" spans="1:5" ht="12.75">
      <c r="A19" s="129">
        <f>'Summary Leaderboard (1)'!K19</f>
        <v>1</v>
      </c>
      <c r="B19" s="182" t="str">
        <f>'Summary Leaderboard (1)'!L19</f>
        <v>Player 2</v>
      </c>
      <c r="C19" s="205" t="str">
        <f>'Summary Leaderboard (1)'!M19</f>
        <v>Team Seed #1</v>
      </c>
      <c r="D19" s="206"/>
      <c r="E19" s="76">
        <f>'Summary Leaderboard (1)'!N19</f>
        <v>0</v>
      </c>
    </row>
    <row r="20" spans="1:5" ht="12.75">
      <c r="A20" s="129">
        <f>'Summary Leaderboard (1)'!K20</f>
        <v>1</v>
      </c>
      <c r="B20" s="182" t="str">
        <f>'Summary Leaderboard (1)'!L20</f>
        <v>Player 3</v>
      </c>
      <c r="C20" s="205" t="str">
        <f>'Summary Leaderboard (1)'!M20</f>
        <v>Team Seed #1</v>
      </c>
      <c r="D20" s="206"/>
      <c r="E20" s="76">
        <f>'Summary Leaderboard (1)'!N20</f>
        <v>0</v>
      </c>
    </row>
    <row r="21" spans="1:5" ht="12.75">
      <c r="A21" s="129">
        <f>'Summary Leaderboard (1)'!K21</f>
        <v>1</v>
      </c>
      <c r="B21" s="182" t="str">
        <f>'Summary Leaderboard (1)'!L21</f>
        <v>Player 4</v>
      </c>
      <c r="C21" s="205" t="str">
        <f>'Summary Leaderboard (1)'!M21</f>
        <v>Team Seed #1</v>
      </c>
      <c r="D21" s="206"/>
      <c r="E21" s="76">
        <f>'Summary Leaderboard (1)'!N21</f>
        <v>0</v>
      </c>
    </row>
    <row r="22" spans="1:5" ht="12.75">
      <c r="A22" s="129">
        <f>'Summary Leaderboard (1)'!K22</f>
        <v>1</v>
      </c>
      <c r="B22" s="182" t="str">
        <f>'Summary Leaderboard (1)'!L22</f>
        <v>Player 5</v>
      </c>
      <c r="C22" s="205" t="str">
        <f>'Summary Leaderboard (1)'!M22</f>
        <v>Team Seed #1</v>
      </c>
      <c r="D22" s="206"/>
      <c r="E22" s="76">
        <f>'Summary Leaderboard (1)'!N22</f>
        <v>0</v>
      </c>
    </row>
    <row r="23" spans="1:5" ht="12.75">
      <c r="A23" s="129">
        <f>'Summary Leaderboard (1)'!K23</f>
        <v>1</v>
      </c>
      <c r="B23" s="182" t="str">
        <f>'Summary Leaderboard (1)'!L23</f>
        <v>Player 6</v>
      </c>
      <c r="C23" s="205" t="str">
        <f>'Summary Leaderboard (1)'!M23</f>
        <v>Team Seed #1</v>
      </c>
      <c r="D23" s="206"/>
      <c r="E23" s="76">
        <f>'Summary Leaderboard (1)'!N23</f>
        <v>0</v>
      </c>
    </row>
    <row r="24" spans="1:5" ht="12.75">
      <c r="A24" s="129">
        <f>'Summary Leaderboard (1)'!K24</f>
        <v>1</v>
      </c>
      <c r="B24" s="182" t="str">
        <f>'Summary Leaderboard (1)'!L24</f>
        <v>Player 1</v>
      </c>
      <c r="C24" s="205" t="str">
        <f>'Summary Leaderboard (1)'!M24</f>
        <v>Team Seed #2</v>
      </c>
      <c r="D24" s="206"/>
      <c r="E24" s="76">
        <f>'Summary Leaderboard (1)'!N24</f>
        <v>0</v>
      </c>
    </row>
    <row r="25" spans="1:5" ht="12.75">
      <c r="A25" s="129">
        <f>'Summary Leaderboard (1)'!K25</f>
        <v>1</v>
      </c>
      <c r="B25" s="182" t="str">
        <f>'Summary Leaderboard (1)'!L25</f>
        <v>Player 2</v>
      </c>
      <c r="C25" s="205" t="str">
        <f>'Summary Leaderboard (1)'!M25</f>
        <v>Team Seed #2</v>
      </c>
      <c r="D25" s="206"/>
      <c r="E25" s="76">
        <f>'Summary Leaderboard (1)'!N25</f>
        <v>0</v>
      </c>
    </row>
    <row r="26" spans="1:5" ht="12.75">
      <c r="A26" s="129">
        <f>'Summary Leaderboard (1)'!K26</f>
        <v>1</v>
      </c>
      <c r="B26" s="182" t="str">
        <f>'Summary Leaderboard (1)'!L26</f>
        <v>Player 3</v>
      </c>
      <c r="C26" s="205" t="str">
        <f>'Summary Leaderboard (1)'!M26</f>
        <v>Team Seed #2</v>
      </c>
      <c r="D26" s="206"/>
      <c r="E26" s="76">
        <f>'Summary Leaderboard (1)'!N26</f>
        <v>0</v>
      </c>
    </row>
    <row r="27" spans="1:5" ht="12.75">
      <c r="A27" s="129">
        <f>'Summary Leaderboard (1)'!K27</f>
        <v>1</v>
      </c>
      <c r="B27" s="182" t="str">
        <f>'Summary Leaderboard (1)'!L27</f>
        <v>Player 4</v>
      </c>
      <c r="C27" s="205" t="str">
        <f>'Summary Leaderboard (1)'!M27</f>
        <v>Team Seed #2</v>
      </c>
      <c r="D27" s="206"/>
      <c r="E27" s="76">
        <f>'Summary Leaderboard (1)'!N27</f>
        <v>0</v>
      </c>
    </row>
    <row r="28" spans="1:5" ht="12.75">
      <c r="A28" s="129">
        <f>'Summary Leaderboard (1)'!K28</f>
        <v>1</v>
      </c>
      <c r="B28" s="182" t="str">
        <f>'Summary Leaderboard (1)'!L28</f>
        <v>Player 5</v>
      </c>
      <c r="C28" s="205" t="str">
        <f>'Summary Leaderboard (1)'!M28</f>
        <v>Team Seed #2</v>
      </c>
      <c r="D28" s="206"/>
      <c r="E28" s="76">
        <f>'Summary Leaderboard (1)'!N28</f>
        <v>0</v>
      </c>
    </row>
    <row r="29" spans="1:5" ht="12.75">
      <c r="A29" s="129">
        <f>'Summary Leaderboard (1)'!K29</f>
        <v>1</v>
      </c>
      <c r="B29" s="182" t="str">
        <f>'Summary Leaderboard (1)'!L29</f>
        <v>Player 6</v>
      </c>
      <c r="C29" s="205" t="str">
        <f>'Summary Leaderboard (1)'!M29</f>
        <v>Team Seed #2</v>
      </c>
      <c r="D29" s="206"/>
      <c r="E29" s="76">
        <f>'Summary Leaderboard (1)'!N29</f>
        <v>0</v>
      </c>
    </row>
    <row r="30" spans="1:5" ht="12.75">
      <c r="A30" s="129">
        <f>'Summary Leaderboard (1)'!K30</f>
        <v>1</v>
      </c>
      <c r="B30" s="182" t="str">
        <f>'Summary Leaderboard (1)'!L30</f>
        <v>Player 1</v>
      </c>
      <c r="C30" s="205" t="str">
        <f>'Summary Leaderboard (1)'!M30</f>
        <v>Team Seed #3</v>
      </c>
      <c r="D30" s="206"/>
      <c r="E30" s="76">
        <f>'Summary Leaderboard (1)'!N30</f>
        <v>0</v>
      </c>
    </row>
    <row r="31" spans="1:5" ht="12.75">
      <c r="A31" s="129">
        <f>'Summary Leaderboard (1)'!K31</f>
        <v>1</v>
      </c>
      <c r="B31" s="182" t="str">
        <f>'Summary Leaderboard (1)'!L31</f>
        <v>Player 2</v>
      </c>
      <c r="C31" s="205" t="str">
        <f>'Summary Leaderboard (1)'!M31</f>
        <v>Team Seed #3</v>
      </c>
      <c r="D31" s="206"/>
      <c r="E31" s="76">
        <f>'Summary Leaderboard (1)'!N31</f>
        <v>0</v>
      </c>
    </row>
    <row r="32" spans="1:5" ht="12.75">
      <c r="A32" s="129">
        <f>'Summary Leaderboard (1)'!K32</f>
        <v>1</v>
      </c>
      <c r="B32" s="182" t="str">
        <f>'Summary Leaderboard (1)'!L32</f>
        <v>Player 3</v>
      </c>
      <c r="C32" s="205" t="str">
        <f>'Summary Leaderboard (1)'!M32</f>
        <v>Team Seed #3</v>
      </c>
      <c r="D32" s="206"/>
      <c r="E32" s="76">
        <f>'Summary Leaderboard (1)'!N32</f>
        <v>0</v>
      </c>
    </row>
    <row r="33" spans="1:5" ht="12.75">
      <c r="A33" s="129">
        <f>'Summary Leaderboard (1)'!K33</f>
        <v>1</v>
      </c>
      <c r="B33" s="182" t="str">
        <f>'Summary Leaderboard (1)'!L33</f>
        <v>Player 4</v>
      </c>
      <c r="C33" s="205" t="str">
        <f>'Summary Leaderboard (1)'!M33</f>
        <v>Team Seed #3</v>
      </c>
      <c r="D33" s="206"/>
      <c r="E33" s="76">
        <f>'Summary Leaderboard (1)'!N33</f>
        <v>0</v>
      </c>
    </row>
    <row r="34" spans="1:5" ht="12.75">
      <c r="A34" s="129">
        <f>'Summary Leaderboard (1)'!K34</f>
        <v>1</v>
      </c>
      <c r="B34" s="182" t="str">
        <f>'Summary Leaderboard (1)'!L34</f>
        <v>Player 5</v>
      </c>
      <c r="C34" s="205" t="str">
        <f>'Summary Leaderboard (1)'!M34</f>
        <v>Team Seed #3</v>
      </c>
      <c r="D34" s="206"/>
      <c r="E34" s="76">
        <f>'Summary Leaderboard (1)'!N34</f>
        <v>0</v>
      </c>
    </row>
    <row r="35" spans="1:5" ht="12.75">
      <c r="A35" s="129">
        <f>'Summary Leaderboard (1)'!K35</f>
        <v>1</v>
      </c>
      <c r="B35" s="182" t="str">
        <f>'Summary Leaderboard (1)'!L35</f>
        <v>Player 6</v>
      </c>
      <c r="C35" s="205" t="str">
        <f>'Summary Leaderboard (1)'!M35</f>
        <v>Team Seed #3</v>
      </c>
      <c r="D35" s="206"/>
      <c r="E35" s="76">
        <f>'Summary Leaderboard (1)'!N35</f>
        <v>0</v>
      </c>
    </row>
    <row r="36" spans="1:5" ht="12.75">
      <c r="A36" s="129">
        <f>'Summary Leaderboard (1)'!K36</f>
        <v>1</v>
      </c>
      <c r="B36" s="182" t="str">
        <f>'Summary Leaderboard (1)'!L36</f>
        <v>Player 1</v>
      </c>
      <c r="C36" s="205" t="str">
        <f>'Summary Leaderboard (1)'!M36</f>
        <v>Team Seed #4</v>
      </c>
      <c r="D36" s="206"/>
      <c r="E36" s="76">
        <f>'Summary Leaderboard (1)'!N36</f>
        <v>0</v>
      </c>
    </row>
    <row r="37" spans="1:5" ht="12.75">
      <c r="A37" s="129">
        <f>'Summary Leaderboard (1)'!K37</f>
        <v>1</v>
      </c>
      <c r="B37" s="182" t="str">
        <f>'Summary Leaderboard (1)'!L37</f>
        <v>Player 2</v>
      </c>
      <c r="C37" s="205" t="str">
        <f>'Summary Leaderboard (1)'!M37</f>
        <v>Team Seed #4</v>
      </c>
      <c r="D37" s="206"/>
      <c r="E37" s="76">
        <f>'Summary Leaderboard (1)'!N37</f>
        <v>0</v>
      </c>
    </row>
    <row r="38" spans="1:5" ht="12.75">
      <c r="A38" s="129">
        <f>'Summary Leaderboard (1)'!K38</f>
        <v>1</v>
      </c>
      <c r="B38" s="182" t="str">
        <f>'Summary Leaderboard (1)'!L38</f>
        <v>Player 3</v>
      </c>
      <c r="C38" s="205" t="str">
        <f>'Summary Leaderboard (1)'!M38</f>
        <v>Team Seed #4</v>
      </c>
      <c r="D38" s="206"/>
      <c r="E38" s="76">
        <f>'Summary Leaderboard (1)'!N38</f>
        <v>0</v>
      </c>
    </row>
    <row r="39" spans="1:5" ht="12.75">
      <c r="A39" s="129">
        <f>'Summary Leaderboard (1)'!K39</f>
        <v>1</v>
      </c>
      <c r="B39" s="182" t="str">
        <f>'Summary Leaderboard (1)'!L39</f>
        <v>Player 4</v>
      </c>
      <c r="C39" s="205" t="str">
        <f>'Summary Leaderboard (1)'!M39</f>
        <v>Team Seed #4</v>
      </c>
      <c r="D39" s="206"/>
      <c r="E39" s="76">
        <f>'Summary Leaderboard (1)'!N39</f>
        <v>0</v>
      </c>
    </row>
    <row r="40" spans="1:5" ht="12.75">
      <c r="A40" s="129">
        <f>'Summary Leaderboard (1)'!K40</f>
        <v>1</v>
      </c>
      <c r="B40" s="182" t="str">
        <f>'Summary Leaderboard (1)'!L40</f>
        <v>Player 5</v>
      </c>
      <c r="C40" s="205" t="str">
        <f>'Summary Leaderboard (1)'!M40</f>
        <v>Team Seed #4</v>
      </c>
      <c r="D40" s="206"/>
      <c r="E40" s="76">
        <f>'Summary Leaderboard (1)'!N40</f>
        <v>0</v>
      </c>
    </row>
    <row r="41" spans="1:5" ht="12.75">
      <c r="A41" s="129">
        <f>'Summary Leaderboard (1)'!K41</f>
        <v>1</v>
      </c>
      <c r="B41" s="182" t="str">
        <f>'Summary Leaderboard (1)'!L41</f>
        <v>Player 6</v>
      </c>
      <c r="C41" s="205" t="str">
        <f>'Summary Leaderboard (1)'!M41</f>
        <v>Team Seed #4</v>
      </c>
      <c r="D41" s="206"/>
      <c r="E41" s="76">
        <f>'Summary Leaderboard (1)'!N41</f>
        <v>0</v>
      </c>
    </row>
    <row r="42" spans="1:5" ht="12.75">
      <c r="A42" s="129">
        <f>'Summary Leaderboard (1)'!K42</f>
        <v>1</v>
      </c>
      <c r="B42" s="182" t="str">
        <f>'Summary Leaderboard (1)'!L42</f>
        <v>Player 1</v>
      </c>
      <c r="C42" s="205" t="str">
        <f>'Summary Leaderboard (1)'!M42</f>
        <v>Team Seed #5</v>
      </c>
      <c r="D42" s="206"/>
      <c r="E42" s="76">
        <f>'Summary Leaderboard (1)'!N42</f>
        <v>0</v>
      </c>
    </row>
    <row r="43" spans="1:5" ht="12.75">
      <c r="A43" s="129">
        <f>'Summary Leaderboard (1)'!K43</f>
        <v>1</v>
      </c>
      <c r="B43" s="182" t="str">
        <f>'Summary Leaderboard (1)'!L43</f>
        <v>Player 2</v>
      </c>
      <c r="C43" s="205" t="str">
        <f>'Summary Leaderboard (1)'!M43</f>
        <v>Team Seed #5</v>
      </c>
      <c r="D43" s="206"/>
      <c r="E43" s="76">
        <f>'Summary Leaderboard (1)'!N43</f>
        <v>0</v>
      </c>
    </row>
    <row r="44" spans="1:5" ht="12.75">
      <c r="A44" s="129">
        <f>'Summary Leaderboard (1)'!K44</f>
        <v>1</v>
      </c>
      <c r="B44" s="182" t="str">
        <f>'Summary Leaderboard (1)'!L44</f>
        <v>Player 3</v>
      </c>
      <c r="C44" s="205" t="str">
        <f>'Summary Leaderboard (1)'!M44</f>
        <v>Team Seed #5</v>
      </c>
      <c r="D44" s="206"/>
      <c r="E44" s="76">
        <f>'Summary Leaderboard (1)'!N44</f>
        <v>0</v>
      </c>
    </row>
    <row r="45" spans="1:5" ht="12.75">
      <c r="A45" s="129">
        <f>'Summary Leaderboard (1)'!K45</f>
        <v>1</v>
      </c>
      <c r="B45" s="182" t="str">
        <f>'Summary Leaderboard (1)'!L45</f>
        <v>Player 4</v>
      </c>
      <c r="C45" s="205" t="str">
        <f>'Summary Leaderboard (1)'!M45</f>
        <v>Team Seed #5</v>
      </c>
      <c r="D45" s="206"/>
      <c r="E45" s="76">
        <f>'Summary Leaderboard (1)'!N45</f>
        <v>0</v>
      </c>
    </row>
    <row r="46" spans="1:5" ht="12.75">
      <c r="A46" s="129">
        <f>'Summary Leaderboard (1)'!K46</f>
        <v>1</v>
      </c>
      <c r="B46" s="182" t="str">
        <f>'Summary Leaderboard (1)'!L46</f>
        <v>Player 5</v>
      </c>
      <c r="C46" s="205" t="str">
        <f>'Summary Leaderboard (1)'!M46</f>
        <v>Team Seed #5</v>
      </c>
      <c r="D46" s="206"/>
      <c r="E46" s="76">
        <f>'Summary Leaderboard (1)'!N46</f>
        <v>0</v>
      </c>
    </row>
    <row r="47" spans="1:5" ht="12.75">
      <c r="A47" s="129">
        <f>'Summary Leaderboard (1)'!K47</f>
        <v>1</v>
      </c>
      <c r="B47" s="182" t="str">
        <f>'Summary Leaderboard (1)'!L47</f>
        <v>Player 6</v>
      </c>
      <c r="C47" s="205" t="str">
        <f>'Summary Leaderboard (1)'!M47</f>
        <v>Team Seed #5</v>
      </c>
      <c r="D47" s="206"/>
      <c r="E47" s="76">
        <f>'Summary Leaderboard (1)'!N47</f>
        <v>0</v>
      </c>
    </row>
    <row r="48" spans="1:5" ht="12.75">
      <c r="A48" s="129">
        <f>'Summary Leaderboard (1)'!K48</f>
        <v>1</v>
      </c>
      <c r="B48" s="182" t="str">
        <f>'Summary Leaderboard (1)'!L48</f>
        <v>Player 1</v>
      </c>
      <c r="C48" s="205" t="str">
        <f>'Summary Leaderboard (1)'!M48</f>
        <v>Team Seed #6</v>
      </c>
      <c r="D48" s="206"/>
      <c r="E48" s="76">
        <f>'Summary Leaderboard (1)'!N48</f>
        <v>0</v>
      </c>
    </row>
    <row r="49" spans="1:5" ht="12.75">
      <c r="A49" s="129">
        <f>'Summary Leaderboard (1)'!K49</f>
        <v>1</v>
      </c>
      <c r="B49" s="182" t="str">
        <f>'Summary Leaderboard (1)'!L49</f>
        <v>Player 2</v>
      </c>
      <c r="C49" s="205" t="str">
        <f>'Summary Leaderboard (1)'!M49</f>
        <v>Team Seed #6</v>
      </c>
      <c r="D49" s="206"/>
      <c r="E49" s="76">
        <f>'Summary Leaderboard (1)'!N49</f>
        <v>0</v>
      </c>
    </row>
    <row r="50" spans="1:5" ht="12.75">
      <c r="A50" s="129">
        <f>'Summary Leaderboard (1)'!K50</f>
        <v>1</v>
      </c>
      <c r="B50" s="182" t="str">
        <f>'Summary Leaderboard (1)'!L50</f>
        <v>Player 3</v>
      </c>
      <c r="C50" s="205" t="str">
        <f>'Summary Leaderboard (1)'!M50</f>
        <v>Team Seed #6</v>
      </c>
      <c r="D50" s="206"/>
      <c r="E50" s="76">
        <f>'Summary Leaderboard (1)'!N50</f>
        <v>0</v>
      </c>
    </row>
    <row r="51" spans="1:5" ht="12.75">
      <c r="A51" s="129">
        <f>'Summary Leaderboard (1)'!K51</f>
        <v>1</v>
      </c>
      <c r="B51" s="182" t="str">
        <f>'Summary Leaderboard (1)'!L51</f>
        <v>Player 4</v>
      </c>
      <c r="C51" s="205" t="str">
        <f>'Summary Leaderboard (1)'!M51</f>
        <v>Team Seed #6</v>
      </c>
      <c r="D51" s="206"/>
      <c r="E51" s="76">
        <f>'Summary Leaderboard (1)'!N51</f>
        <v>0</v>
      </c>
    </row>
    <row r="52" spans="1:5" ht="12.75">
      <c r="A52" s="129">
        <f>'Summary Leaderboard (1)'!K52</f>
        <v>1</v>
      </c>
      <c r="B52" s="182" t="str">
        <f>'Summary Leaderboard (1)'!L52</f>
        <v>Player 5</v>
      </c>
      <c r="C52" s="205" t="str">
        <f>'Summary Leaderboard (1)'!M52</f>
        <v>Team Seed #6</v>
      </c>
      <c r="D52" s="206"/>
      <c r="E52" s="76">
        <f>'Summary Leaderboard (1)'!N52</f>
        <v>0</v>
      </c>
    </row>
    <row r="53" spans="1:5" ht="12.75">
      <c r="A53" s="129">
        <f>'Summary Leaderboard (1)'!K53</f>
        <v>1</v>
      </c>
      <c r="B53" s="182" t="str">
        <f>'Summary Leaderboard (1)'!L53</f>
        <v>Player 6</v>
      </c>
      <c r="C53" s="205" t="str">
        <f>'Summary Leaderboard (1)'!M53</f>
        <v>Team Seed #6</v>
      </c>
      <c r="D53" s="206"/>
      <c r="E53" s="76">
        <f>'Summary Leaderboard (1)'!N53</f>
        <v>0</v>
      </c>
    </row>
    <row r="54" spans="1:5" ht="12.75">
      <c r="A54" s="129">
        <f>'Summary Leaderboard (1)'!K54</f>
        <v>1</v>
      </c>
      <c r="B54" s="182" t="str">
        <f>'Summary Leaderboard (1)'!L54</f>
        <v>Player 1</v>
      </c>
      <c r="C54" s="205" t="str">
        <f>'Summary Leaderboard (1)'!M54</f>
        <v>Team Seed #7</v>
      </c>
      <c r="D54" s="206"/>
      <c r="E54" s="76">
        <f>'Summary Leaderboard (1)'!N54</f>
        <v>0</v>
      </c>
    </row>
    <row r="55" spans="1:5" ht="12.75">
      <c r="A55" s="129">
        <f>'Summary Leaderboard (1)'!K55</f>
        <v>1</v>
      </c>
      <c r="B55" s="182" t="str">
        <f>'Summary Leaderboard (1)'!L55</f>
        <v>Player 2</v>
      </c>
      <c r="C55" s="205" t="str">
        <f>'Summary Leaderboard (1)'!M55</f>
        <v>Team Seed #7</v>
      </c>
      <c r="D55" s="206"/>
      <c r="E55" s="76">
        <f>'Summary Leaderboard (1)'!N55</f>
        <v>0</v>
      </c>
    </row>
    <row r="56" spans="1:5" ht="12.75">
      <c r="A56" s="129">
        <f>'Summary Leaderboard (1)'!K56</f>
        <v>1</v>
      </c>
      <c r="B56" s="182" t="str">
        <f>'Summary Leaderboard (1)'!L56</f>
        <v>Player 3</v>
      </c>
      <c r="C56" s="205" t="str">
        <f>'Summary Leaderboard (1)'!M56</f>
        <v>Team Seed #7</v>
      </c>
      <c r="D56" s="206"/>
      <c r="E56" s="76">
        <f>'Summary Leaderboard (1)'!N56</f>
        <v>0</v>
      </c>
    </row>
    <row r="57" spans="1:5" ht="12.75">
      <c r="A57" s="129">
        <f>'Summary Leaderboard (1)'!K57</f>
        <v>1</v>
      </c>
      <c r="B57" s="182" t="str">
        <f>'Summary Leaderboard (1)'!L57</f>
        <v>Player 4</v>
      </c>
      <c r="C57" s="205" t="str">
        <f>'Summary Leaderboard (1)'!M57</f>
        <v>Team Seed #7</v>
      </c>
      <c r="D57" s="206"/>
      <c r="E57" s="76">
        <f>'Summary Leaderboard (1)'!N57</f>
        <v>0</v>
      </c>
    </row>
    <row r="58" spans="1:5" ht="12.75">
      <c r="A58" s="129">
        <f>'Summary Leaderboard (1)'!K58</f>
        <v>1</v>
      </c>
      <c r="B58" s="182" t="str">
        <f>'Summary Leaderboard (1)'!L58</f>
        <v>Player 5</v>
      </c>
      <c r="C58" s="205" t="str">
        <f>'Summary Leaderboard (1)'!M58</f>
        <v>Team Seed #7</v>
      </c>
      <c r="D58" s="206"/>
      <c r="E58" s="76">
        <f>'Summary Leaderboard (1)'!N58</f>
        <v>0</v>
      </c>
    </row>
    <row r="59" spans="1:5" ht="12.75">
      <c r="A59" s="129">
        <f>'Summary Leaderboard (1)'!K59</f>
        <v>1</v>
      </c>
      <c r="B59" s="182" t="str">
        <f>'Summary Leaderboard (1)'!L59</f>
        <v>Player 6</v>
      </c>
      <c r="C59" s="205" t="str">
        <f>'Summary Leaderboard (1)'!M59</f>
        <v>Team Seed #7</v>
      </c>
      <c r="D59" s="206"/>
      <c r="E59" s="76">
        <f>'Summary Leaderboard (1)'!N59</f>
        <v>0</v>
      </c>
    </row>
    <row r="60" spans="1:5" ht="12.75">
      <c r="A60" s="129">
        <f>'Summary Leaderboard (1)'!K60</f>
        <v>1</v>
      </c>
      <c r="B60" s="182" t="str">
        <f>'Summary Leaderboard (1)'!L60</f>
        <v>Player 1</v>
      </c>
      <c r="C60" s="205" t="str">
        <f>'Summary Leaderboard (1)'!M60</f>
        <v>Team Seed #8</v>
      </c>
      <c r="D60" s="206"/>
      <c r="E60" s="76">
        <f>'Summary Leaderboard (1)'!N60</f>
        <v>0</v>
      </c>
    </row>
    <row r="61" spans="1:5" ht="12.75">
      <c r="A61" s="129">
        <f>'Summary Leaderboard (1)'!K61</f>
        <v>1</v>
      </c>
      <c r="B61" s="182" t="str">
        <f>'Summary Leaderboard (1)'!L61</f>
        <v>Player 2</v>
      </c>
      <c r="C61" s="205" t="str">
        <f>'Summary Leaderboard (1)'!M61</f>
        <v>Team Seed #8</v>
      </c>
      <c r="D61" s="206"/>
      <c r="E61" s="76">
        <f>'Summary Leaderboard (1)'!N61</f>
        <v>0</v>
      </c>
    </row>
    <row r="62" spans="1:5" ht="12.75">
      <c r="A62" s="129">
        <f>'Summary Leaderboard (1)'!K62</f>
        <v>1</v>
      </c>
      <c r="B62" s="182" t="str">
        <f>'Summary Leaderboard (1)'!L62</f>
        <v>Player 3</v>
      </c>
      <c r="C62" s="205" t="str">
        <f>'Summary Leaderboard (1)'!M62</f>
        <v>Team Seed #8</v>
      </c>
      <c r="D62" s="206"/>
      <c r="E62" s="76">
        <f>'Summary Leaderboard (1)'!N62</f>
        <v>0</v>
      </c>
    </row>
    <row r="63" spans="1:5" ht="12.75">
      <c r="A63" s="129">
        <f>'Summary Leaderboard (1)'!K63</f>
        <v>1</v>
      </c>
      <c r="B63" s="182" t="str">
        <f>'Summary Leaderboard (1)'!L63</f>
        <v>Player 4</v>
      </c>
      <c r="C63" s="205" t="str">
        <f>'Summary Leaderboard (1)'!M63</f>
        <v>Team Seed #8</v>
      </c>
      <c r="D63" s="206"/>
      <c r="E63" s="76">
        <f>'Summary Leaderboard (1)'!N63</f>
        <v>0</v>
      </c>
    </row>
    <row r="64" spans="1:5" ht="12.75">
      <c r="A64" s="129">
        <f>'Summary Leaderboard (1)'!K64</f>
        <v>1</v>
      </c>
      <c r="B64" s="182" t="str">
        <f>'Summary Leaderboard (1)'!L64</f>
        <v>Player 5</v>
      </c>
      <c r="C64" s="205" t="str">
        <f>'Summary Leaderboard (1)'!M64</f>
        <v>Team Seed #8</v>
      </c>
      <c r="D64" s="206"/>
      <c r="E64" s="76">
        <f>'Summary Leaderboard (1)'!N64</f>
        <v>0</v>
      </c>
    </row>
    <row r="65" spans="1:5" ht="12.75">
      <c r="A65" s="129">
        <f>'Summary Leaderboard (1)'!K65</f>
        <v>1</v>
      </c>
      <c r="B65" s="182" t="str">
        <f>'Summary Leaderboard (1)'!L65</f>
        <v>Player 6</v>
      </c>
      <c r="C65" s="205" t="str">
        <f>'Summary Leaderboard (1)'!M65</f>
        <v>Team Seed #8</v>
      </c>
      <c r="D65" s="206"/>
      <c r="E65" s="76">
        <f>'Summary Leaderboard (1)'!N65</f>
        <v>0</v>
      </c>
    </row>
    <row r="66" spans="1:5" ht="12.75">
      <c r="A66" s="129">
        <f>'Summary Leaderboard (1)'!K66</f>
        <v>1</v>
      </c>
      <c r="B66" s="182" t="str">
        <f>'Summary Leaderboard (1)'!L66</f>
        <v>Player 1</v>
      </c>
      <c r="C66" s="205" t="str">
        <f>'Summary Leaderboard (1)'!M66</f>
        <v>Team Seed #9 </v>
      </c>
      <c r="D66" s="206"/>
      <c r="E66" s="76">
        <f>'Summary Leaderboard (1)'!N66</f>
        <v>0</v>
      </c>
    </row>
    <row r="67" spans="1:5" ht="12.75">
      <c r="A67" s="129">
        <f>'Summary Leaderboard (1)'!K67</f>
        <v>1</v>
      </c>
      <c r="B67" s="182" t="str">
        <f>'Summary Leaderboard (1)'!L67</f>
        <v>Player 2</v>
      </c>
      <c r="C67" s="205" t="str">
        <f>'Summary Leaderboard (1)'!M67</f>
        <v>Team Seed #9 </v>
      </c>
      <c r="D67" s="206"/>
      <c r="E67" s="76">
        <f>'Summary Leaderboard (1)'!N67</f>
        <v>0</v>
      </c>
    </row>
    <row r="68" spans="1:5" ht="12.75">
      <c r="A68" s="129">
        <f>'Summary Leaderboard (1)'!K68</f>
        <v>1</v>
      </c>
      <c r="B68" s="182" t="str">
        <f>'Summary Leaderboard (1)'!L68</f>
        <v>Player 3</v>
      </c>
      <c r="C68" s="205" t="str">
        <f>'Summary Leaderboard (1)'!M68</f>
        <v>Team Seed #9 </v>
      </c>
      <c r="D68" s="206"/>
      <c r="E68" s="76">
        <f>'Summary Leaderboard (1)'!N68</f>
        <v>0</v>
      </c>
    </row>
    <row r="69" spans="1:5" ht="12.75">
      <c r="A69" s="129">
        <f>'Summary Leaderboard (1)'!K69</f>
        <v>1</v>
      </c>
      <c r="B69" s="182" t="str">
        <f>'Summary Leaderboard (1)'!L69</f>
        <v>Player 4</v>
      </c>
      <c r="C69" s="205" t="str">
        <f>'Summary Leaderboard (1)'!M69</f>
        <v>Team Seed #9 </v>
      </c>
      <c r="D69" s="206"/>
      <c r="E69" s="76">
        <f>'Summary Leaderboard (1)'!N69</f>
        <v>0</v>
      </c>
    </row>
    <row r="70" spans="1:5" ht="12.75">
      <c r="A70" s="129">
        <f>'Summary Leaderboard (1)'!K70</f>
        <v>1</v>
      </c>
      <c r="B70" s="182" t="str">
        <f>'Summary Leaderboard (1)'!L70</f>
        <v>Player 5</v>
      </c>
      <c r="C70" s="205" t="str">
        <f>'Summary Leaderboard (1)'!M70</f>
        <v>Team Seed #9 </v>
      </c>
      <c r="D70" s="206"/>
      <c r="E70" s="76">
        <f>'Summary Leaderboard (1)'!N70</f>
        <v>0</v>
      </c>
    </row>
    <row r="71" spans="1:5" ht="12.75">
      <c r="A71" s="129">
        <f>'Summary Leaderboard (1)'!K71</f>
        <v>1</v>
      </c>
      <c r="B71" s="182" t="str">
        <f>'Summary Leaderboard (1)'!L71</f>
        <v>Player 6</v>
      </c>
      <c r="C71" s="205" t="str">
        <f>'Summary Leaderboard (1)'!M71</f>
        <v>Team Seed #9 </v>
      </c>
      <c r="D71" s="206"/>
      <c r="E71" s="76">
        <f>'Summary Leaderboard (1)'!N71</f>
        <v>0</v>
      </c>
    </row>
    <row r="72" spans="1:5" ht="12.75">
      <c r="A72" s="129">
        <f>'Summary Leaderboard (1)'!K72</f>
        <v>1</v>
      </c>
      <c r="B72" s="182" t="str">
        <f>'Summary Leaderboard (1)'!L72</f>
        <v>Individual #1</v>
      </c>
      <c r="C72" s="205" t="str">
        <f>'Summary Leaderboard (1)'!M72</f>
        <v>Individual School #1</v>
      </c>
      <c r="D72" s="206"/>
      <c r="E72" s="76">
        <f>'Summary Leaderboard (1)'!N72</f>
        <v>0</v>
      </c>
    </row>
    <row r="73" spans="1:5" ht="12.75">
      <c r="A73" s="129">
        <f>'Summary Leaderboard (1)'!K73</f>
        <v>1</v>
      </c>
      <c r="B73" s="182" t="str">
        <f>'Summary Leaderboard (1)'!L73</f>
        <v>Individual #2</v>
      </c>
      <c r="C73" s="205" t="str">
        <f>'Summary Leaderboard (1)'!M73</f>
        <v>Individual School #2</v>
      </c>
      <c r="D73" s="206"/>
      <c r="E73" s="76">
        <f>'Summary Leaderboard (1)'!N73</f>
        <v>0</v>
      </c>
    </row>
    <row r="74" spans="1:5" ht="12.75">
      <c r="A74" s="129">
        <f>'Summary Leaderboard (1)'!K74</f>
        <v>1</v>
      </c>
      <c r="B74" s="182" t="str">
        <f>'Summary Leaderboard (1)'!L74</f>
        <v>Individual #3</v>
      </c>
      <c r="C74" s="205" t="str">
        <f>'Summary Leaderboard (1)'!M74</f>
        <v>Individual School #3</v>
      </c>
      <c r="D74" s="206"/>
      <c r="E74" s="76">
        <f>'Summary Leaderboard (1)'!N74</f>
        <v>0</v>
      </c>
    </row>
    <row r="75" spans="1:5" ht="12.75">
      <c r="A75" s="129">
        <f>'Summary Leaderboard (1)'!K75</f>
        <v>1</v>
      </c>
      <c r="B75" s="182" t="str">
        <f>'Summary Leaderboard (1)'!L75</f>
        <v>Individual #4</v>
      </c>
      <c r="C75" s="205" t="str">
        <f>'Summary Leaderboard (1)'!M75</f>
        <v>Individual School #4</v>
      </c>
      <c r="D75" s="206"/>
      <c r="E75" s="76">
        <f>'Summary Leaderboard (1)'!N75</f>
        <v>0</v>
      </c>
    </row>
    <row r="76" spans="1:5" ht="12.75">
      <c r="A76" s="129">
        <f>'Summary Leaderboard (1)'!K76</f>
        <v>1</v>
      </c>
      <c r="B76" s="182" t="str">
        <f>'Summary Leaderboard (1)'!L76</f>
        <v>Individual #5</v>
      </c>
      <c r="C76" s="205" t="str">
        <f>'Summary Leaderboard (1)'!M76</f>
        <v>Individual School #5</v>
      </c>
      <c r="D76" s="206"/>
      <c r="E76" s="76">
        <f>'Summary Leaderboard (1)'!N76</f>
        <v>0</v>
      </c>
    </row>
    <row r="77" spans="1:5" ht="12.75">
      <c r="A77" s="129">
        <f>'Summary Leaderboard (1)'!K77</f>
        <v>1</v>
      </c>
      <c r="B77" s="182" t="str">
        <f>'Summary Leaderboard (1)'!L77</f>
        <v>Individual #6</v>
      </c>
      <c r="C77" s="205" t="str">
        <f>'Summary Leaderboard (1)'!M77</f>
        <v>Individual School #6</v>
      </c>
      <c r="D77" s="206"/>
      <c r="E77" s="76">
        <f>'Summary Leaderboard (1)'!N77</f>
        <v>0</v>
      </c>
    </row>
    <row r="78" spans="1:5" ht="12.75">
      <c r="A78" s="129">
        <f>'Summary Leaderboard (1)'!K78</f>
        <v>1</v>
      </c>
      <c r="B78" s="182" t="str">
        <f>'Summary Leaderboard (1)'!L78</f>
        <v>Individual #7</v>
      </c>
      <c r="C78" s="205" t="str">
        <f>'Summary Leaderboard (1)'!M78</f>
        <v>Individual School #7</v>
      </c>
      <c r="D78" s="206"/>
      <c r="E78" s="76">
        <f>'Summary Leaderboard (1)'!N78</f>
        <v>0</v>
      </c>
    </row>
    <row r="79" spans="1:5" ht="12.75">
      <c r="A79" s="129">
        <f>'Summary Leaderboard (1)'!K79</f>
        <v>1</v>
      </c>
      <c r="B79" s="182" t="str">
        <f>'Summary Leaderboard (1)'!L79</f>
        <v>Individual #8</v>
      </c>
      <c r="C79" s="205" t="str">
        <f>'Summary Leaderboard (1)'!M79</f>
        <v>Individual School #8</v>
      </c>
      <c r="D79" s="206"/>
      <c r="E79" s="76">
        <f>'Summary Leaderboard (1)'!N79</f>
        <v>0</v>
      </c>
    </row>
    <row r="80" spans="1:5" ht="12.75">
      <c r="A80" s="129">
        <f>'Summary Leaderboard (1)'!K80</f>
        <v>1</v>
      </c>
      <c r="B80" s="182" t="str">
        <f>'Summary Leaderboard (1)'!L80</f>
        <v>Individual #9</v>
      </c>
      <c r="C80" s="205" t="str">
        <f>'Summary Leaderboard (1)'!M80</f>
        <v>Individual School #9</v>
      </c>
      <c r="D80" s="206"/>
      <c r="E80" s="76">
        <f>'Summary Leaderboard (1)'!N80</f>
        <v>0</v>
      </c>
    </row>
    <row r="81" spans="1:5" ht="12.75">
      <c r="A81" s="129">
        <f>'Summary Leaderboard (1)'!K81</f>
        <v>1</v>
      </c>
      <c r="B81" s="182" t="str">
        <f>'Summary Leaderboard (1)'!L81</f>
        <v>Individual #10</v>
      </c>
      <c r="C81" s="205" t="str">
        <f>'Summary Leaderboard (1)'!M81</f>
        <v>Individual School #10</v>
      </c>
      <c r="D81" s="206"/>
      <c r="E81" s="76">
        <f>'Summary Leaderboard (1)'!N81</f>
        <v>0</v>
      </c>
    </row>
    <row r="82" spans="1:5" ht="12.75">
      <c r="A82" s="129">
        <f>'Summary Leaderboard (1)'!K82</f>
        <v>1</v>
      </c>
      <c r="B82" s="182" t="str">
        <f>'Summary Leaderboard (1)'!L82</f>
        <v>Individual #11</v>
      </c>
      <c r="C82" s="205" t="str">
        <f>'Summary Leaderboard (1)'!M82</f>
        <v>Individual School #11</v>
      </c>
      <c r="D82" s="206"/>
      <c r="E82" s="76">
        <f>'Summary Leaderboard (1)'!N82</f>
        <v>0</v>
      </c>
    </row>
    <row r="83" spans="1:5" ht="12.75">
      <c r="A83" s="129">
        <f>'Summary Leaderboard (1)'!K83</f>
        <v>1</v>
      </c>
      <c r="B83" s="182" t="str">
        <f>'Summary Leaderboard (1)'!L83</f>
        <v>Individual #12</v>
      </c>
      <c r="C83" s="205" t="str">
        <f>'Summary Leaderboard (1)'!M83</f>
        <v>Individual School #12</v>
      </c>
      <c r="D83" s="206"/>
      <c r="E83" s="76">
        <f>'Summary Leaderboard (1)'!N83</f>
        <v>0</v>
      </c>
    </row>
    <row r="84" spans="1:5" ht="12.75">
      <c r="A84" s="129">
        <f>'Summary Leaderboard (1)'!K84</f>
        <v>1</v>
      </c>
      <c r="B84" s="182" t="str">
        <f>'Summary Leaderboard (1)'!L84</f>
        <v>Individual #13</v>
      </c>
      <c r="C84" s="205" t="str">
        <f>'Summary Leaderboard (1)'!M84</f>
        <v>Individual School #13</v>
      </c>
      <c r="D84" s="206"/>
      <c r="E84" s="76">
        <f>'Summary Leaderboard (1)'!N84</f>
        <v>0</v>
      </c>
    </row>
    <row r="85" spans="1:5" ht="12.75">
      <c r="A85" s="129">
        <f>'Summary Leaderboard (1)'!K85</f>
        <v>1</v>
      </c>
      <c r="B85" s="182" t="str">
        <f>'Summary Leaderboard (1)'!L85</f>
        <v>Individual #14</v>
      </c>
      <c r="C85" s="205" t="str">
        <f>'Summary Leaderboard (1)'!M85</f>
        <v>Individual School #14</v>
      </c>
      <c r="D85" s="206"/>
      <c r="E85" s="76">
        <f>'Summary Leaderboard (1)'!N85</f>
        <v>0</v>
      </c>
    </row>
    <row r="86" spans="1:5" ht="12.75">
      <c r="A86" s="129">
        <f>'Summary Leaderboard (1)'!K86</f>
        <v>1</v>
      </c>
      <c r="B86" s="182" t="str">
        <f>'Summary Leaderboard (1)'!L86</f>
        <v>Individual #15</v>
      </c>
      <c r="C86" s="205" t="str">
        <f>'Summary Leaderboard (1)'!M86</f>
        <v>Individual School #15</v>
      </c>
      <c r="D86" s="206"/>
      <c r="E86" s="76">
        <f>'Summary Leaderboard (1)'!N86</f>
        <v>0</v>
      </c>
    </row>
    <row r="87" spans="1:5" ht="12.75">
      <c r="A87" s="129">
        <f>'Summary Leaderboard (1)'!K87</f>
        <v>1</v>
      </c>
      <c r="B87" s="182" t="str">
        <f>'Summary Leaderboard (1)'!L87</f>
        <v>Individual #16</v>
      </c>
      <c r="C87" s="205" t="str">
        <f>'Summary Leaderboard (1)'!M87</f>
        <v>Individual School #16</v>
      </c>
      <c r="D87" s="206"/>
      <c r="E87" s="76">
        <f>'Summary Leaderboard (1)'!N87</f>
        <v>0</v>
      </c>
    </row>
    <row r="88" spans="1:5" ht="12.75">
      <c r="A88" s="129">
        <f>'Summary Leaderboard (1)'!K88</f>
        <v>1</v>
      </c>
      <c r="B88" s="182" t="str">
        <f>'Summary Leaderboard (1)'!L88</f>
        <v>Individual #17</v>
      </c>
      <c r="C88" s="205" t="str">
        <f>'Summary Leaderboard (1)'!M88</f>
        <v>Individual School #17</v>
      </c>
      <c r="D88" s="206"/>
      <c r="E88" s="76">
        <f>'Summary Leaderboard (1)'!N88</f>
        <v>0</v>
      </c>
    </row>
    <row r="89" spans="1:5" ht="12.75">
      <c r="A89" s="129">
        <f>'Summary Leaderboard (1)'!K89</f>
        <v>1</v>
      </c>
      <c r="B89" s="182" t="str">
        <f>'Summary Leaderboard (1)'!L89</f>
        <v>Individual #18</v>
      </c>
      <c r="C89" s="205" t="str">
        <f>'Summary Leaderboard (1)'!M89</f>
        <v>Individual School #18</v>
      </c>
      <c r="D89" s="206"/>
      <c r="E89" s="76">
        <f>'Summary Leaderboard (1)'!N89</f>
        <v>0</v>
      </c>
    </row>
    <row r="90" spans="1:5" ht="12.75">
      <c r="A90" s="129">
        <f>'Summary Leaderboard (1)'!K90</f>
        <v>1</v>
      </c>
      <c r="B90" s="182" t="str">
        <f>'Summary Leaderboard (1)'!L90</f>
        <v>Individual #19</v>
      </c>
      <c r="C90" s="205" t="str">
        <f>'Summary Leaderboard (1)'!M90</f>
        <v>Individual School #19</v>
      </c>
      <c r="D90" s="206"/>
      <c r="E90" s="76">
        <f>'Summary Leaderboard (1)'!N90</f>
        <v>0</v>
      </c>
    </row>
    <row r="91" spans="1:5" ht="12.75">
      <c r="A91" s="129">
        <f>'Summary Leaderboard (1)'!K91</f>
        <v>1</v>
      </c>
      <c r="B91" s="182" t="str">
        <f>'Summary Leaderboard (1)'!L91</f>
        <v>Individual #20</v>
      </c>
      <c r="C91" s="205" t="str">
        <f>'Summary Leaderboard (1)'!M91</f>
        <v>Individual School #20</v>
      </c>
      <c r="D91" s="206"/>
      <c r="E91" s="76">
        <f>'Summary Leaderboard (1)'!N91</f>
        <v>0</v>
      </c>
    </row>
    <row r="92" spans="1:5" ht="12.75">
      <c r="A92" s="129">
        <f>'Summary Leaderboard (1)'!K92</f>
        <v>1</v>
      </c>
      <c r="B92" s="182" t="str">
        <f>'Summary Leaderboard (1)'!L92</f>
        <v>Individual #21</v>
      </c>
      <c r="C92" s="205" t="str">
        <f>'Summary Leaderboard (1)'!M92</f>
        <v>Individual School #21</v>
      </c>
      <c r="D92" s="206"/>
      <c r="E92" s="76">
        <f>'Summary Leaderboard (1)'!N92</f>
        <v>0</v>
      </c>
    </row>
    <row r="93" spans="1:5" ht="12.75">
      <c r="A93" s="129">
        <f>'Summary Leaderboard (1)'!K93</f>
        <v>1</v>
      </c>
      <c r="B93" s="182" t="str">
        <f>'Summary Leaderboard (1)'!L93</f>
        <v>Individual #22</v>
      </c>
      <c r="C93" s="205" t="str">
        <f>'Summary Leaderboard (1)'!M93</f>
        <v>Individual School #22</v>
      </c>
      <c r="D93" s="206"/>
      <c r="E93" s="76">
        <f>'Summary Leaderboard (1)'!N93</f>
        <v>0</v>
      </c>
    </row>
    <row r="94" spans="1:5" ht="12.75">
      <c r="A94" s="129">
        <f>'Summary Leaderboard (1)'!K94</f>
        <v>1</v>
      </c>
      <c r="B94" s="182" t="str">
        <f>'Summary Leaderboard (1)'!L94</f>
        <v>Individual #23</v>
      </c>
      <c r="C94" s="205" t="str">
        <f>'Summary Leaderboard (1)'!M94</f>
        <v>Individual School #23</v>
      </c>
      <c r="D94" s="206"/>
      <c r="E94" s="76">
        <f>'Summary Leaderboard (1)'!N94</f>
        <v>0</v>
      </c>
    </row>
    <row r="95" spans="1:5" ht="13.5" thickBot="1">
      <c r="A95" s="130">
        <f>'Summary Leaderboard (1)'!K95</f>
        <v>1</v>
      </c>
      <c r="B95" s="183" t="str">
        <f>'Summary Leaderboard (1)'!L95</f>
        <v>Individual #24</v>
      </c>
      <c r="C95" s="207" t="str">
        <f>'Summary Leaderboard (1)'!M95</f>
        <v>Individual School #24</v>
      </c>
      <c r="D95" s="208"/>
      <c r="E95" s="77">
        <f>'Summary Leaderboard (1)'!N95</f>
        <v>0</v>
      </c>
    </row>
    <row r="96" spans="1:5" ht="13.5" thickTop="1">
      <c r="A96" s="11"/>
      <c r="E96" s="11"/>
    </row>
    <row r="97" spans="1:5" ht="12.75">
      <c r="A97" s="11"/>
      <c r="E97" s="11"/>
    </row>
    <row r="98" spans="1:5" ht="12.75">
      <c r="A98" s="11"/>
      <c r="E98" s="11"/>
    </row>
    <row r="99" spans="1:5" ht="12.75">
      <c r="A99" s="11"/>
      <c r="E99" s="11"/>
    </row>
    <row r="100" spans="1:5" ht="12.75">
      <c r="A100" s="11"/>
      <c r="E100" s="11"/>
    </row>
    <row r="101" spans="1:5" ht="12.75">
      <c r="A101" s="11"/>
      <c r="E101" s="11"/>
    </row>
    <row r="102" spans="1:5" ht="12.75">
      <c r="A102" s="11"/>
      <c r="E102" s="11"/>
    </row>
    <row r="103" spans="1:5" ht="12.75">
      <c r="A103" s="11"/>
      <c r="E103" s="11"/>
    </row>
    <row r="104" spans="1:5" ht="12.75">
      <c r="A104" s="11"/>
      <c r="E104" s="11"/>
    </row>
    <row r="105" spans="1:5" ht="12.75">
      <c r="A105" s="11"/>
      <c r="E105" s="11"/>
    </row>
    <row r="106" spans="1:5" ht="12.75">
      <c r="A106" s="11"/>
      <c r="E106" s="11"/>
    </row>
    <row r="107" spans="1:5" ht="12.75">
      <c r="A107" s="11"/>
      <c r="E107" s="11"/>
    </row>
    <row r="108" spans="1:5" ht="12.75">
      <c r="A108" s="11"/>
      <c r="E108" s="11"/>
    </row>
    <row r="109" spans="1:5" ht="12.75">
      <c r="A109" s="11"/>
      <c r="E109" s="11"/>
    </row>
    <row r="110" spans="1:5" ht="12.75">
      <c r="A110" s="11"/>
      <c r="E110" s="11"/>
    </row>
    <row r="111" spans="1:5" ht="12.75">
      <c r="A111" s="11"/>
      <c r="E111" s="11"/>
    </row>
    <row r="112" spans="1:5" ht="12.75">
      <c r="A112" s="11"/>
      <c r="E112" s="11"/>
    </row>
    <row r="113" spans="1:5" ht="12.75">
      <c r="A113" s="11"/>
      <c r="E113" s="11"/>
    </row>
    <row r="114" spans="1:5" ht="12.75">
      <c r="A114" s="11"/>
      <c r="E114" s="11"/>
    </row>
    <row r="115" spans="1:5" ht="12.75">
      <c r="A115" s="11"/>
      <c r="E115" s="11"/>
    </row>
    <row r="116" spans="1:5" ht="12.75">
      <c r="A116" s="11"/>
      <c r="E116" s="11"/>
    </row>
    <row r="117" spans="1:5" ht="12.75">
      <c r="A117" s="11"/>
      <c r="E117" s="11"/>
    </row>
    <row r="118" spans="1:5" ht="12.75">
      <c r="A118" s="11"/>
      <c r="E118" s="11"/>
    </row>
    <row r="119" spans="1:5" ht="12.75">
      <c r="A119" s="11"/>
      <c r="E119" s="11"/>
    </row>
    <row r="120" spans="1:5" ht="12.75">
      <c r="A120" s="11"/>
      <c r="E120" s="11"/>
    </row>
    <row r="121" spans="1:5" ht="12.75">
      <c r="A121" s="11"/>
      <c r="E121" s="11"/>
    </row>
    <row r="122" spans="1:5" ht="12.75">
      <c r="A122" s="11"/>
      <c r="E122" s="11"/>
    </row>
    <row r="123" spans="1:5" ht="12.75">
      <c r="A123" s="11"/>
      <c r="E123" s="11"/>
    </row>
  </sheetData>
  <sheetProtection password="E8D1" sheet="1" objects="1" scenarios="1" selectLockedCells="1"/>
  <mergeCells count="82">
    <mergeCell ref="C17:D17"/>
    <mergeCell ref="B1:D1"/>
    <mergeCell ref="C2:D2"/>
    <mergeCell ref="C3:D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91:D91"/>
  </mergeCells>
  <printOptions horizontalCentered="1"/>
  <pageMargins left="0.75" right="0.75" top="0.75" bottom="0.51" header="0.5" footer="0.5"/>
  <pageSetup horizontalDpi="300" verticalDpi="300" orientation="portrait" scale="88" r:id="rId1"/>
  <headerFooter alignWithMargins="0">
    <oddHeader>&amp;CIHSA Boys/Girls Golf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23"/>
  <sheetViews>
    <sheetView zoomScalePageLayoutView="0" workbookViewId="0" topLeftCell="O4">
      <selection activeCell="A4" sqref="A1:N16384"/>
    </sheetView>
  </sheetViews>
  <sheetFormatPr defaultColWidth="9.140625" defaultRowHeight="12.75"/>
  <cols>
    <col min="1" max="2" width="9.140625" style="11" hidden="1" customWidth="1"/>
    <col min="3" max="3" width="7.8515625" style="10" hidden="1" customWidth="1"/>
    <col min="4" max="4" width="25.140625" style="11" hidden="1" customWidth="1"/>
    <col min="5" max="5" width="11.28125" style="11" hidden="1" customWidth="1"/>
    <col min="6" max="6" width="13.00390625" style="11" hidden="1" customWidth="1"/>
    <col min="7" max="7" width="9.8515625" style="10" hidden="1" customWidth="1"/>
    <col min="8" max="8" width="9.57421875" style="11" hidden="1" customWidth="1"/>
    <col min="9" max="9" width="9.140625" style="11" hidden="1" customWidth="1"/>
    <col min="10" max="10" width="14.421875" style="11" hidden="1" customWidth="1"/>
    <col min="11" max="14" width="9.140625" style="11" hidden="1" customWidth="1"/>
    <col min="15" max="16384" width="9.140625" style="11" customWidth="1"/>
  </cols>
  <sheetData>
    <row r="1" spans="3:7" ht="26.25" customHeight="1">
      <c r="C1" s="216" t="s">
        <v>97</v>
      </c>
      <c r="D1" s="217"/>
      <c r="E1" s="217"/>
      <c r="F1" s="217"/>
      <c r="G1" s="217"/>
    </row>
    <row r="2" spans="3:7" ht="12.75">
      <c r="C2" s="218" t="s">
        <v>98</v>
      </c>
      <c r="D2" s="218"/>
      <c r="E2" s="218"/>
      <c r="F2" s="218"/>
      <c r="G2" s="218"/>
    </row>
    <row r="3" spans="3:7" ht="12.75">
      <c r="C3" s="218" t="s">
        <v>99</v>
      </c>
      <c r="D3" s="218"/>
      <c r="E3" s="218"/>
      <c r="F3" s="218"/>
      <c r="G3" s="218"/>
    </row>
    <row r="4" spans="4:7" ht="13.5" thickBot="1">
      <c r="D4" s="13"/>
      <c r="E4" s="13"/>
      <c r="G4" s="12"/>
    </row>
    <row r="5" spans="3:7" ht="22.5" customHeight="1" thickBot="1" thickTop="1">
      <c r="C5" s="14" t="s">
        <v>7</v>
      </c>
      <c r="D5" s="15" t="s">
        <v>8</v>
      </c>
      <c r="E5" s="68" t="s">
        <v>0</v>
      </c>
      <c r="F5" s="12"/>
      <c r="G5" s="11"/>
    </row>
    <row r="6" spans="1:11" s="1" customFormat="1" ht="19.5" customHeight="1" thickTop="1">
      <c r="A6" s="1">
        <v>0.001</v>
      </c>
      <c r="B6" s="1">
        <f>F6+A6</f>
        <v>8000.001</v>
      </c>
      <c r="C6" s="16">
        <f aca="true" t="shared" si="0" ref="C6:C14">RANK(F6,F$6:F$14,6)</f>
        <v>1</v>
      </c>
      <c r="D6" s="17" t="str">
        <f>Scoreboard!$B$1</f>
        <v>Team Seed #1</v>
      </c>
      <c r="E6" s="18">
        <f>Scoreboard!$C$1</f>
        <v>0</v>
      </c>
      <c r="F6" s="1">
        <f>Scoreboard!$H$1</f>
        <v>8000</v>
      </c>
      <c r="G6" s="1">
        <v>1</v>
      </c>
      <c r="H6" s="184">
        <f>SMALL($B$6:$B$14,G6)</f>
        <v>8000.001</v>
      </c>
      <c r="I6" s="1">
        <f aca="true" t="shared" si="1" ref="I6:I14">VLOOKUP($H6,$B$6:$E$14,2,FALSE)</f>
        <v>1</v>
      </c>
      <c r="J6" s="1" t="str">
        <f aca="true" t="shared" si="2" ref="J6:J14">VLOOKUP($H6,$B$6:$E$14,3,FALSE)</f>
        <v>Team Seed #1</v>
      </c>
      <c r="K6" s="1">
        <f aca="true" t="shared" si="3" ref="K6:K14">VLOOKUP($H6,$B$6:$E$14,4,FALSE)</f>
        <v>0</v>
      </c>
    </row>
    <row r="7" spans="1:11" s="1" customFormat="1" ht="19.5" customHeight="1">
      <c r="A7" s="1">
        <v>0.002</v>
      </c>
      <c r="B7" s="1">
        <f aca="true" t="shared" si="4" ref="B7:B14">F7+A7</f>
        <v>8000.002</v>
      </c>
      <c r="C7" s="19">
        <f t="shared" si="0"/>
        <v>1</v>
      </c>
      <c r="D7" s="20" t="str">
        <f>Scoreboard!$L$1</f>
        <v>Team Seed #2</v>
      </c>
      <c r="E7" s="21">
        <f>Scoreboard!$M$1</f>
        <v>0</v>
      </c>
      <c r="F7" s="1">
        <f>Scoreboard!$R$1</f>
        <v>8000</v>
      </c>
      <c r="G7" s="1">
        <v>2</v>
      </c>
      <c r="H7" s="184">
        <f aca="true" t="shared" si="5" ref="H7:H14">SMALL($B$6:$B$14,G7)</f>
        <v>8000.002</v>
      </c>
      <c r="I7" s="1">
        <f t="shared" si="1"/>
        <v>1</v>
      </c>
      <c r="J7" s="1" t="str">
        <f t="shared" si="2"/>
        <v>Team Seed #2</v>
      </c>
      <c r="K7" s="1">
        <f t="shared" si="3"/>
        <v>0</v>
      </c>
    </row>
    <row r="8" spans="1:11" s="1" customFormat="1" ht="19.5" customHeight="1">
      <c r="A8" s="1">
        <v>0.003</v>
      </c>
      <c r="B8" s="1">
        <f t="shared" si="4"/>
        <v>8000.003</v>
      </c>
      <c r="C8" s="19">
        <f t="shared" si="0"/>
        <v>1</v>
      </c>
      <c r="D8" s="20" t="str">
        <f>Scoreboard!$B$10</f>
        <v>Team Seed #3</v>
      </c>
      <c r="E8" s="21">
        <f>Scoreboard!$C$10</f>
        <v>0</v>
      </c>
      <c r="F8" s="1">
        <f>Scoreboard!$H$10</f>
        <v>8000</v>
      </c>
      <c r="G8" s="1">
        <v>3</v>
      </c>
      <c r="H8" s="184">
        <f t="shared" si="5"/>
        <v>8000.003</v>
      </c>
      <c r="I8" s="1">
        <f t="shared" si="1"/>
        <v>1</v>
      </c>
      <c r="J8" s="1" t="str">
        <f t="shared" si="2"/>
        <v>Team Seed #3</v>
      </c>
      <c r="K8" s="1">
        <f t="shared" si="3"/>
        <v>0</v>
      </c>
    </row>
    <row r="9" spans="1:11" s="1" customFormat="1" ht="19.5" customHeight="1">
      <c r="A9" s="1">
        <v>0.004</v>
      </c>
      <c r="B9" s="1">
        <f t="shared" si="4"/>
        <v>8000.004</v>
      </c>
      <c r="C9" s="19">
        <f t="shared" si="0"/>
        <v>1</v>
      </c>
      <c r="D9" s="20" t="str">
        <f>Scoreboard!$L$10</f>
        <v>Team Seed #4</v>
      </c>
      <c r="E9" s="21">
        <f>Scoreboard!$M$10</f>
        <v>0</v>
      </c>
      <c r="F9" s="1">
        <f>Scoreboard!$R$10</f>
        <v>8000</v>
      </c>
      <c r="G9" s="1">
        <v>4</v>
      </c>
      <c r="H9" s="184">
        <f t="shared" si="5"/>
        <v>8000.004</v>
      </c>
      <c r="I9" s="1">
        <f t="shared" si="1"/>
        <v>1</v>
      </c>
      <c r="J9" s="1" t="str">
        <f t="shared" si="2"/>
        <v>Team Seed #4</v>
      </c>
      <c r="K9" s="1">
        <f t="shared" si="3"/>
        <v>0</v>
      </c>
    </row>
    <row r="10" spans="1:11" s="1" customFormat="1" ht="19.5" customHeight="1">
      <c r="A10" s="1">
        <v>0.005</v>
      </c>
      <c r="B10" s="1">
        <f t="shared" si="4"/>
        <v>8000.005</v>
      </c>
      <c r="C10" s="19">
        <f t="shared" si="0"/>
        <v>1</v>
      </c>
      <c r="D10" s="20" t="str">
        <f>Scoreboard!$B$19</f>
        <v>Team Seed #5</v>
      </c>
      <c r="E10" s="21">
        <f>Scoreboard!$C$19</f>
        <v>0</v>
      </c>
      <c r="F10" s="1">
        <f>Scoreboard!$H$19</f>
        <v>8000</v>
      </c>
      <c r="G10" s="1">
        <v>5</v>
      </c>
      <c r="H10" s="184">
        <f t="shared" si="5"/>
        <v>8000.005</v>
      </c>
      <c r="I10" s="1">
        <f t="shared" si="1"/>
        <v>1</v>
      </c>
      <c r="J10" s="1" t="str">
        <f t="shared" si="2"/>
        <v>Team Seed #5</v>
      </c>
      <c r="K10" s="1">
        <f t="shared" si="3"/>
        <v>0</v>
      </c>
    </row>
    <row r="11" spans="1:11" s="1" customFormat="1" ht="19.5" customHeight="1">
      <c r="A11" s="1">
        <v>0.006</v>
      </c>
      <c r="B11" s="1">
        <f t="shared" si="4"/>
        <v>8000.006</v>
      </c>
      <c r="C11" s="19">
        <f t="shared" si="0"/>
        <v>1</v>
      </c>
      <c r="D11" s="20" t="str">
        <f>Scoreboard!$L$19</f>
        <v>Team Seed #6</v>
      </c>
      <c r="E11" s="21">
        <f>Scoreboard!$M$19</f>
        <v>0</v>
      </c>
      <c r="F11" s="1">
        <f>Scoreboard!$R$19</f>
        <v>8000</v>
      </c>
      <c r="G11" s="1">
        <v>6</v>
      </c>
      <c r="H11" s="184">
        <f t="shared" si="5"/>
        <v>8000.006</v>
      </c>
      <c r="I11" s="1">
        <f t="shared" si="1"/>
        <v>1</v>
      </c>
      <c r="J11" s="1" t="str">
        <f t="shared" si="2"/>
        <v>Team Seed #6</v>
      </c>
      <c r="K11" s="1">
        <f t="shared" si="3"/>
        <v>0</v>
      </c>
    </row>
    <row r="12" spans="1:11" s="1" customFormat="1" ht="19.5" customHeight="1">
      <c r="A12" s="1">
        <v>0.007</v>
      </c>
      <c r="B12" s="1">
        <f t="shared" si="4"/>
        <v>8000.007</v>
      </c>
      <c r="C12" s="19">
        <f t="shared" si="0"/>
        <v>1</v>
      </c>
      <c r="D12" s="20" t="str">
        <f>Scoreboard!$B$28</f>
        <v>Team Seed #7</v>
      </c>
      <c r="E12" s="21">
        <f>Scoreboard!$C$28</f>
        <v>0</v>
      </c>
      <c r="F12" s="1">
        <f>Scoreboard!$H$28</f>
        <v>8000</v>
      </c>
      <c r="G12" s="1">
        <v>7</v>
      </c>
      <c r="H12" s="184">
        <f t="shared" si="5"/>
        <v>8000.007</v>
      </c>
      <c r="I12" s="1">
        <f t="shared" si="1"/>
        <v>1</v>
      </c>
      <c r="J12" s="1" t="str">
        <f t="shared" si="2"/>
        <v>Team Seed #7</v>
      </c>
      <c r="K12" s="1">
        <f t="shared" si="3"/>
        <v>0</v>
      </c>
    </row>
    <row r="13" spans="1:11" s="1" customFormat="1" ht="19.5" customHeight="1">
      <c r="A13" s="1">
        <v>0.008</v>
      </c>
      <c r="B13" s="1">
        <f t="shared" si="4"/>
        <v>8000.008</v>
      </c>
      <c r="C13" s="19">
        <f t="shared" si="0"/>
        <v>1</v>
      </c>
      <c r="D13" s="20" t="str">
        <f>Scoreboard!$L$28</f>
        <v>Team Seed #8</v>
      </c>
      <c r="E13" s="21">
        <f>Scoreboard!$M$28</f>
        <v>0</v>
      </c>
      <c r="F13" s="1">
        <f>Scoreboard!$R$28</f>
        <v>8000</v>
      </c>
      <c r="G13" s="1">
        <v>8</v>
      </c>
      <c r="H13" s="184">
        <f t="shared" si="5"/>
        <v>8000.008</v>
      </c>
      <c r="I13" s="1">
        <f t="shared" si="1"/>
        <v>1</v>
      </c>
      <c r="J13" s="1" t="str">
        <f t="shared" si="2"/>
        <v>Team Seed #8</v>
      </c>
      <c r="K13" s="1">
        <f t="shared" si="3"/>
        <v>0</v>
      </c>
    </row>
    <row r="14" spans="1:11" s="1" customFormat="1" ht="19.5" customHeight="1" thickBot="1">
      <c r="A14" s="1">
        <v>0.009</v>
      </c>
      <c r="B14" s="1">
        <f t="shared" si="4"/>
        <v>8000.009</v>
      </c>
      <c r="C14" s="69">
        <f t="shared" si="0"/>
        <v>1</v>
      </c>
      <c r="D14" s="70" t="str">
        <f>Scoreboard!$B$37</f>
        <v>Team Seed #9 </v>
      </c>
      <c r="E14" s="71">
        <f>Scoreboard!$C$37</f>
        <v>0</v>
      </c>
      <c r="F14" s="1">
        <f>Scoreboard!$H$37</f>
        <v>8000</v>
      </c>
      <c r="G14" s="1">
        <v>9</v>
      </c>
      <c r="H14" s="184">
        <f t="shared" si="5"/>
        <v>8000.009</v>
      </c>
      <c r="I14" s="1">
        <f t="shared" si="1"/>
        <v>1</v>
      </c>
      <c r="J14" s="1" t="str">
        <f t="shared" si="2"/>
        <v>Team Seed #9 </v>
      </c>
      <c r="K14" s="1">
        <f t="shared" si="3"/>
        <v>0</v>
      </c>
    </row>
    <row r="15" ht="13.5" thickTop="1">
      <c r="F15" s="10"/>
    </row>
    <row r="16" ht="13.5" thickBot="1"/>
    <row r="17" spans="3:7" ht="21" customHeight="1" thickBot="1" thickTop="1">
      <c r="C17" s="75"/>
      <c r="D17" s="22" t="s">
        <v>6</v>
      </c>
      <c r="E17" s="209" t="s">
        <v>5</v>
      </c>
      <c r="F17" s="210"/>
      <c r="G17" s="23" t="s">
        <v>0</v>
      </c>
    </row>
    <row r="18" spans="1:14" ht="13.5" thickTop="1">
      <c r="A18" s="11">
        <v>0.001</v>
      </c>
      <c r="B18" s="11">
        <f>H18+A18</f>
        <v>2000.001</v>
      </c>
      <c r="C18" s="82">
        <f aca="true" t="shared" si="6" ref="C18:C49">RANK(H18,H$18:H$95,6)</f>
        <v>1</v>
      </c>
      <c r="D18" s="83" t="str">
        <f>Scoreboard!$B$3</f>
        <v>Player 1</v>
      </c>
      <c r="E18" s="85" t="str">
        <f>Scoreboard!$B$1</f>
        <v>Team Seed #1</v>
      </c>
      <c r="F18" s="86"/>
      <c r="G18" s="84">
        <f>Scoreboard!$C$3</f>
        <v>0</v>
      </c>
      <c r="H18" s="11">
        <f>Scoreboard!H3</f>
        <v>2000</v>
      </c>
      <c r="I18" s="11">
        <v>1</v>
      </c>
      <c r="J18" s="11">
        <f>SMALL($B$18:$B$95,I18)</f>
        <v>2000.001</v>
      </c>
      <c r="K18" s="11">
        <f aca="true" t="shared" si="7" ref="K18:K49">VLOOKUP($J18,$B$18:$G$95,2,FALSE)</f>
        <v>1</v>
      </c>
      <c r="L18" s="11" t="str">
        <f aca="true" t="shared" si="8" ref="L18:L49">VLOOKUP($J18,$B$18:$G$95,3,FALSE)</f>
        <v>Player 1</v>
      </c>
      <c r="M18" s="11" t="str">
        <f aca="true" t="shared" si="9" ref="M18:M49">VLOOKUP($J18,$B$18:$G$95,4,FALSE)</f>
        <v>Team Seed #1</v>
      </c>
      <c r="N18" s="11">
        <f aca="true" t="shared" si="10" ref="N18:N49">VLOOKUP($J18,$B$18:$G$95,6,FALSE)</f>
        <v>0</v>
      </c>
    </row>
    <row r="19" spans="1:14" ht="12.75">
      <c r="A19" s="11">
        <v>0.002</v>
      </c>
      <c r="B19" s="11">
        <f aca="true" t="shared" si="11" ref="B19:B82">H19+A19</f>
        <v>2000.002</v>
      </c>
      <c r="C19" s="129">
        <f t="shared" si="6"/>
        <v>1</v>
      </c>
      <c r="D19" s="24" t="str">
        <f>Scoreboard!$B$4</f>
        <v>Player 2</v>
      </c>
      <c r="E19" s="25" t="str">
        <f>Scoreboard!$B$1</f>
        <v>Team Seed #1</v>
      </c>
      <c r="F19" s="26"/>
      <c r="G19" s="76">
        <f>Scoreboard!$C$4</f>
        <v>0</v>
      </c>
      <c r="H19" s="11">
        <f>Scoreboard!H4</f>
        <v>2000</v>
      </c>
      <c r="I19" s="11">
        <v>2</v>
      </c>
      <c r="J19" s="11">
        <f aca="true" t="shared" si="12" ref="J19:J82">SMALL($B$18:$B$95,I19)</f>
        <v>2000.002</v>
      </c>
      <c r="K19" s="11">
        <f t="shared" si="7"/>
        <v>1</v>
      </c>
      <c r="L19" s="11" t="str">
        <f t="shared" si="8"/>
        <v>Player 2</v>
      </c>
      <c r="M19" s="11" t="str">
        <f t="shared" si="9"/>
        <v>Team Seed #1</v>
      </c>
      <c r="N19" s="11">
        <f t="shared" si="10"/>
        <v>0</v>
      </c>
    </row>
    <row r="20" spans="1:14" ht="12.75">
      <c r="A20" s="11">
        <v>0.003</v>
      </c>
      <c r="B20" s="11">
        <f t="shared" si="11"/>
        <v>2000.003</v>
      </c>
      <c r="C20" s="129">
        <f t="shared" si="6"/>
        <v>1</v>
      </c>
      <c r="D20" s="24" t="str">
        <f>Scoreboard!$B$5</f>
        <v>Player 3</v>
      </c>
      <c r="E20" s="25" t="str">
        <f>Scoreboard!$B$1</f>
        <v>Team Seed #1</v>
      </c>
      <c r="F20" s="26"/>
      <c r="G20" s="76">
        <f>Scoreboard!$C$5</f>
        <v>0</v>
      </c>
      <c r="H20" s="11">
        <f>Scoreboard!H5</f>
        <v>2000</v>
      </c>
      <c r="I20" s="11">
        <v>3</v>
      </c>
      <c r="J20" s="11">
        <f t="shared" si="12"/>
        <v>2000.003</v>
      </c>
      <c r="K20" s="11">
        <f t="shared" si="7"/>
        <v>1</v>
      </c>
      <c r="L20" s="11" t="str">
        <f t="shared" si="8"/>
        <v>Player 3</v>
      </c>
      <c r="M20" s="11" t="str">
        <f t="shared" si="9"/>
        <v>Team Seed #1</v>
      </c>
      <c r="N20" s="11">
        <f t="shared" si="10"/>
        <v>0</v>
      </c>
    </row>
    <row r="21" spans="1:14" ht="12.75">
      <c r="A21" s="11">
        <v>0.004</v>
      </c>
      <c r="B21" s="11">
        <f t="shared" si="11"/>
        <v>2000.004</v>
      </c>
      <c r="C21" s="129">
        <f t="shared" si="6"/>
        <v>1</v>
      </c>
      <c r="D21" s="24" t="str">
        <f>Scoreboard!$B$6</f>
        <v>Player 4</v>
      </c>
      <c r="E21" s="25" t="str">
        <f>Scoreboard!$B$1</f>
        <v>Team Seed #1</v>
      </c>
      <c r="F21" s="26"/>
      <c r="G21" s="76">
        <f>Scoreboard!$C$6</f>
        <v>0</v>
      </c>
      <c r="H21" s="11">
        <f>Scoreboard!H6</f>
        <v>2000</v>
      </c>
      <c r="I21" s="11">
        <v>4</v>
      </c>
      <c r="J21" s="11">
        <f t="shared" si="12"/>
        <v>2000.004</v>
      </c>
      <c r="K21" s="11">
        <f t="shared" si="7"/>
        <v>1</v>
      </c>
      <c r="L21" s="11" t="str">
        <f t="shared" si="8"/>
        <v>Player 4</v>
      </c>
      <c r="M21" s="11" t="str">
        <f t="shared" si="9"/>
        <v>Team Seed #1</v>
      </c>
      <c r="N21" s="11">
        <f t="shared" si="10"/>
        <v>0</v>
      </c>
    </row>
    <row r="22" spans="1:14" ht="12.75">
      <c r="A22" s="11">
        <v>0.005</v>
      </c>
      <c r="B22" s="11">
        <f t="shared" si="11"/>
        <v>2000.005</v>
      </c>
      <c r="C22" s="129">
        <f t="shared" si="6"/>
        <v>1</v>
      </c>
      <c r="D22" s="24" t="str">
        <f>Scoreboard!$B$7</f>
        <v>Player 5</v>
      </c>
      <c r="E22" s="25" t="str">
        <f>Scoreboard!$B$1</f>
        <v>Team Seed #1</v>
      </c>
      <c r="F22" s="26"/>
      <c r="G22" s="76">
        <f>Scoreboard!$C$7</f>
        <v>0</v>
      </c>
      <c r="H22" s="11">
        <f>Scoreboard!H7</f>
        <v>2000</v>
      </c>
      <c r="I22" s="11">
        <v>5</v>
      </c>
      <c r="J22" s="11">
        <f t="shared" si="12"/>
        <v>2000.005</v>
      </c>
      <c r="K22" s="11">
        <f t="shared" si="7"/>
        <v>1</v>
      </c>
      <c r="L22" s="11" t="str">
        <f t="shared" si="8"/>
        <v>Player 5</v>
      </c>
      <c r="M22" s="11" t="str">
        <f t="shared" si="9"/>
        <v>Team Seed #1</v>
      </c>
      <c r="N22" s="11">
        <f t="shared" si="10"/>
        <v>0</v>
      </c>
    </row>
    <row r="23" spans="1:14" ht="12.75">
      <c r="A23" s="11">
        <v>0.006</v>
      </c>
      <c r="B23" s="11">
        <f t="shared" si="11"/>
        <v>2000.006</v>
      </c>
      <c r="C23" s="129">
        <f t="shared" si="6"/>
        <v>1</v>
      </c>
      <c r="D23" s="24" t="str">
        <f>Scoreboard!$B$8</f>
        <v>Player 6</v>
      </c>
      <c r="E23" s="25" t="str">
        <f>Scoreboard!$B$1</f>
        <v>Team Seed #1</v>
      </c>
      <c r="F23" s="26"/>
      <c r="G23" s="76">
        <f>Scoreboard!$C$8</f>
        <v>0</v>
      </c>
      <c r="H23" s="11">
        <f>Scoreboard!H8</f>
        <v>2000</v>
      </c>
      <c r="I23" s="11">
        <v>6</v>
      </c>
      <c r="J23" s="11">
        <f t="shared" si="12"/>
        <v>2000.006</v>
      </c>
      <c r="K23" s="11">
        <f t="shared" si="7"/>
        <v>1</v>
      </c>
      <c r="L23" s="11" t="str">
        <f t="shared" si="8"/>
        <v>Player 6</v>
      </c>
      <c r="M23" s="11" t="str">
        <f t="shared" si="9"/>
        <v>Team Seed #1</v>
      </c>
      <c r="N23" s="11">
        <f t="shared" si="10"/>
        <v>0</v>
      </c>
    </row>
    <row r="24" spans="1:14" ht="12.75">
      <c r="A24" s="11">
        <v>0.007</v>
      </c>
      <c r="B24" s="11">
        <f t="shared" si="11"/>
        <v>2000.007</v>
      </c>
      <c r="C24" s="129">
        <f t="shared" si="6"/>
        <v>1</v>
      </c>
      <c r="D24" s="24" t="str">
        <f>Scoreboard!$L$3</f>
        <v>Player 1</v>
      </c>
      <c r="E24" s="25" t="str">
        <f>Scoreboard!$L$1</f>
        <v>Team Seed #2</v>
      </c>
      <c r="F24" s="26"/>
      <c r="G24" s="76">
        <f>Scoreboard!$M$3</f>
        <v>0</v>
      </c>
      <c r="H24" s="11">
        <f>Scoreboard!R3</f>
        <v>2000</v>
      </c>
      <c r="I24" s="11">
        <v>7</v>
      </c>
      <c r="J24" s="11">
        <f t="shared" si="12"/>
        <v>2000.007</v>
      </c>
      <c r="K24" s="11">
        <f t="shared" si="7"/>
        <v>1</v>
      </c>
      <c r="L24" s="11" t="str">
        <f t="shared" si="8"/>
        <v>Player 1</v>
      </c>
      <c r="M24" s="11" t="str">
        <f t="shared" si="9"/>
        <v>Team Seed #2</v>
      </c>
      <c r="N24" s="11">
        <f t="shared" si="10"/>
        <v>0</v>
      </c>
    </row>
    <row r="25" spans="1:14" ht="12.75">
      <c r="A25" s="11">
        <v>0.008</v>
      </c>
      <c r="B25" s="11">
        <f t="shared" si="11"/>
        <v>2000.008</v>
      </c>
      <c r="C25" s="129">
        <f t="shared" si="6"/>
        <v>1</v>
      </c>
      <c r="D25" s="24" t="str">
        <f>Scoreboard!$L$4</f>
        <v>Player 2</v>
      </c>
      <c r="E25" s="25" t="str">
        <f>Scoreboard!$L$1</f>
        <v>Team Seed #2</v>
      </c>
      <c r="F25" s="26"/>
      <c r="G25" s="76">
        <f>Scoreboard!$M$4</f>
        <v>0</v>
      </c>
      <c r="H25" s="11">
        <f>Scoreboard!R4</f>
        <v>2000</v>
      </c>
      <c r="I25" s="11">
        <v>8</v>
      </c>
      <c r="J25" s="11">
        <f t="shared" si="12"/>
        <v>2000.008</v>
      </c>
      <c r="K25" s="11">
        <f t="shared" si="7"/>
        <v>1</v>
      </c>
      <c r="L25" s="11" t="str">
        <f t="shared" si="8"/>
        <v>Player 2</v>
      </c>
      <c r="M25" s="11" t="str">
        <f t="shared" si="9"/>
        <v>Team Seed #2</v>
      </c>
      <c r="N25" s="11">
        <f t="shared" si="10"/>
        <v>0</v>
      </c>
    </row>
    <row r="26" spans="1:14" ht="12.75">
      <c r="A26" s="11">
        <v>0.009</v>
      </c>
      <c r="B26" s="11">
        <f t="shared" si="11"/>
        <v>2000.009</v>
      </c>
      <c r="C26" s="129">
        <f t="shared" si="6"/>
        <v>1</v>
      </c>
      <c r="D26" s="24" t="str">
        <f>Scoreboard!$L$5</f>
        <v>Player 3</v>
      </c>
      <c r="E26" s="25" t="str">
        <f>Scoreboard!$L$1</f>
        <v>Team Seed #2</v>
      </c>
      <c r="F26" s="26"/>
      <c r="G26" s="76">
        <f>Scoreboard!$M$5</f>
        <v>0</v>
      </c>
      <c r="H26" s="11">
        <f>Scoreboard!R5</f>
        <v>2000</v>
      </c>
      <c r="I26" s="11">
        <v>9</v>
      </c>
      <c r="J26" s="11">
        <f t="shared" si="12"/>
        <v>2000.009</v>
      </c>
      <c r="K26" s="11">
        <f t="shared" si="7"/>
        <v>1</v>
      </c>
      <c r="L26" s="11" t="str">
        <f t="shared" si="8"/>
        <v>Player 3</v>
      </c>
      <c r="M26" s="11" t="str">
        <f t="shared" si="9"/>
        <v>Team Seed #2</v>
      </c>
      <c r="N26" s="11">
        <f t="shared" si="10"/>
        <v>0</v>
      </c>
    </row>
    <row r="27" spans="1:14" ht="12.75">
      <c r="A27" s="11">
        <v>0.01</v>
      </c>
      <c r="B27" s="11">
        <f t="shared" si="11"/>
        <v>2000.01</v>
      </c>
      <c r="C27" s="129">
        <f t="shared" si="6"/>
        <v>1</v>
      </c>
      <c r="D27" s="24" t="str">
        <f>Scoreboard!$L$6</f>
        <v>Player 4</v>
      </c>
      <c r="E27" s="25" t="str">
        <f>Scoreboard!$L$1</f>
        <v>Team Seed #2</v>
      </c>
      <c r="F27" s="26"/>
      <c r="G27" s="76">
        <f>Scoreboard!$M$6</f>
        <v>0</v>
      </c>
      <c r="H27" s="11">
        <f>Scoreboard!R6</f>
        <v>2000</v>
      </c>
      <c r="I27" s="11">
        <v>10</v>
      </c>
      <c r="J27" s="11">
        <f t="shared" si="12"/>
        <v>2000.01</v>
      </c>
      <c r="K27" s="11">
        <f t="shared" si="7"/>
        <v>1</v>
      </c>
      <c r="L27" s="11" t="str">
        <f t="shared" si="8"/>
        <v>Player 4</v>
      </c>
      <c r="M27" s="11" t="str">
        <f t="shared" si="9"/>
        <v>Team Seed #2</v>
      </c>
      <c r="N27" s="11">
        <f t="shared" si="10"/>
        <v>0</v>
      </c>
    </row>
    <row r="28" spans="1:14" ht="12.75">
      <c r="A28" s="11">
        <v>0.011</v>
      </c>
      <c r="B28" s="11">
        <f t="shared" si="11"/>
        <v>2000.011</v>
      </c>
      <c r="C28" s="129">
        <f t="shared" si="6"/>
        <v>1</v>
      </c>
      <c r="D28" s="24" t="str">
        <f>Scoreboard!$L$7</f>
        <v>Player 5</v>
      </c>
      <c r="E28" s="25" t="str">
        <f>Scoreboard!$L$1</f>
        <v>Team Seed #2</v>
      </c>
      <c r="F28" s="26"/>
      <c r="G28" s="76">
        <f>Scoreboard!$M$7</f>
        <v>0</v>
      </c>
      <c r="H28" s="11">
        <f>Scoreboard!R7</f>
        <v>2000</v>
      </c>
      <c r="I28" s="11">
        <v>11</v>
      </c>
      <c r="J28" s="11">
        <f t="shared" si="12"/>
        <v>2000.011</v>
      </c>
      <c r="K28" s="11">
        <f t="shared" si="7"/>
        <v>1</v>
      </c>
      <c r="L28" s="11" t="str">
        <f t="shared" si="8"/>
        <v>Player 5</v>
      </c>
      <c r="M28" s="11" t="str">
        <f t="shared" si="9"/>
        <v>Team Seed #2</v>
      </c>
      <c r="N28" s="11">
        <f t="shared" si="10"/>
        <v>0</v>
      </c>
    </row>
    <row r="29" spans="1:14" ht="12.75">
      <c r="A29" s="11">
        <v>0.012</v>
      </c>
      <c r="B29" s="11">
        <f t="shared" si="11"/>
        <v>2000.012</v>
      </c>
      <c r="C29" s="129">
        <f t="shared" si="6"/>
        <v>1</v>
      </c>
      <c r="D29" s="24" t="str">
        <f>Scoreboard!$L$8</f>
        <v>Player 6</v>
      </c>
      <c r="E29" s="25" t="str">
        <f>Scoreboard!$L$1</f>
        <v>Team Seed #2</v>
      </c>
      <c r="F29" s="26"/>
      <c r="G29" s="76">
        <f>Scoreboard!$M$8</f>
        <v>0</v>
      </c>
      <c r="H29" s="11">
        <f>Scoreboard!R8</f>
        <v>2000</v>
      </c>
      <c r="I29" s="11">
        <v>12</v>
      </c>
      <c r="J29" s="11">
        <f t="shared" si="12"/>
        <v>2000.012</v>
      </c>
      <c r="K29" s="11">
        <f t="shared" si="7"/>
        <v>1</v>
      </c>
      <c r="L29" s="11" t="str">
        <f t="shared" si="8"/>
        <v>Player 6</v>
      </c>
      <c r="M29" s="11" t="str">
        <f t="shared" si="9"/>
        <v>Team Seed #2</v>
      </c>
      <c r="N29" s="11">
        <f t="shared" si="10"/>
        <v>0</v>
      </c>
    </row>
    <row r="30" spans="1:14" ht="12.75">
      <c r="A30" s="11">
        <v>0.013</v>
      </c>
      <c r="B30" s="11">
        <f t="shared" si="11"/>
        <v>2000.013</v>
      </c>
      <c r="C30" s="129">
        <f t="shared" si="6"/>
        <v>1</v>
      </c>
      <c r="D30" s="24" t="str">
        <f>Scoreboard!$B$12</f>
        <v>Player 1</v>
      </c>
      <c r="E30" s="25" t="str">
        <f>Scoreboard!$B$10</f>
        <v>Team Seed #3</v>
      </c>
      <c r="F30" s="26"/>
      <c r="G30" s="76">
        <f>Scoreboard!$C$12</f>
        <v>0</v>
      </c>
      <c r="H30" s="11">
        <f>Scoreboard!H12</f>
        <v>2000</v>
      </c>
      <c r="I30" s="11">
        <v>13</v>
      </c>
      <c r="J30" s="11">
        <f t="shared" si="12"/>
        <v>2000.013</v>
      </c>
      <c r="K30" s="11">
        <f t="shared" si="7"/>
        <v>1</v>
      </c>
      <c r="L30" s="11" t="str">
        <f t="shared" si="8"/>
        <v>Player 1</v>
      </c>
      <c r="M30" s="11" t="str">
        <f t="shared" si="9"/>
        <v>Team Seed #3</v>
      </c>
      <c r="N30" s="11">
        <f t="shared" si="10"/>
        <v>0</v>
      </c>
    </row>
    <row r="31" spans="1:14" ht="12.75">
      <c r="A31" s="11">
        <v>0.014</v>
      </c>
      <c r="B31" s="11">
        <f t="shared" si="11"/>
        <v>2000.014</v>
      </c>
      <c r="C31" s="129">
        <f t="shared" si="6"/>
        <v>1</v>
      </c>
      <c r="D31" s="24" t="str">
        <f>Scoreboard!$B$13</f>
        <v>Player 2</v>
      </c>
      <c r="E31" s="25" t="str">
        <f>Scoreboard!$B$10</f>
        <v>Team Seed #3</v>
      </c>
      <c r="F31" s="26"/>
      <c r="G31" s="76">
        <f>Scoreboard!$C$13</f>
        <v>0</v>
      </c>
      <c r="H31" s="11">
        <f>Scoreboard!H13</f>
        <v>2000</v>
      </c>
      <c r="I31" s="11">
        <v>14</v>
      </c>
      <c r="J31" s="11">
        <f t="shared" si="12"/>
        <v>2000.014</v>
      </c>
      <c r="K31" s="11">
        <f t="shared" si="7"/>
        <v>1</v>
      </c>
      <c r="L31" s="11" t="str">
        <f t="shared" si="8"/>
        <v>Player 2</v>
      </c>
      <c r="M31" s="11" t="str">
        <f t="shared" si="9"/>
        <v>Team Seed #3</v>
      </c>
      <c r="N31" s="11">
        <f t="shared" si="10"/>
        <v>0</v>
      </c>
    </row>
    <row r="32" spans="1:14" ht="12.75">
      <c r="A32" s="11">
        <v>0.015</v>
      </c>
      <c r="B32" s="11">
        <f t="shared" si="11"/>
        <v>2000.015</v>
      </c>
      <c r="C32" s="129">
        <f t="shared" si="6"/>
        <v>1</v>
      </c>
      <c r="D32" s="24" t="str">
        <f>Scoreboard!$B$14</f>
        <v>Player 3</v>
      </c>
      <c r="E32" s="25" t="str">
        <f>Scoreboard!$B$10</f>
        <v>Team Seed #3</v>
      </c>
      <c r="F32" s="26"/>
      <c r="G32" s="76">
        <f>Scoreboard!$C$14</f>
        <v>0</v>
      </c>
      <c r="H32" s="11">
        <f>Scoreboard!H14</f>
        <v>2000</v>
      </c>
      <c r="I32" s="11">
        <v>15</v>
      </c>
      <c r="J32" s="11">
        <f t="shared" si="12"/>
        <v>2000.015</v>
      </c>
      <c r="K32" s="11">
        <f t="shared" si="7"/>
        <v>1</v>
      </c>
      <c r="L32" s="11" t="str">
        <f t="shared" si="8"/>
        <v>Player 3</v>
      </c>
      <c r="M32" s="11" t="str">
        <f t="shared" si="9"/>
        <v>Team Seed #3</v>
      </c>
      <c r="N32" s="11">
        <f t="shared" si="10"/>
        <v>0</v>
      </c>
    </row>
    <row r="33" spans="1:14" ht="12.75">
      <c r="A33" s="11">
        <v>0.016</v>
      </c>
      <c r="B33" s="11">
        <f t="shared" si="11"/>
        <v>2000.016</v>
      </c>
      <c r="C33" s="129">
        <f t="shared" si="6"/>
        <v>1</v>
      </c>
      <c r="D33" s="24" t="str">
        <f>Scoreboard!$B$15</f>
        <v>Player 4</v>
      </c>
      <c r="E33" s="25" t="str">
        <f>Scoreboard!$B$10</f>
        <v>Team Seed #3</v>
      </c>
      <c r="F33" s="26"/>
      <c r="G33" s="76">
        <f>Scoreboard!$C$15</f>
        <v>0</v>
      </c>
      <c r="H33" s="11">
        <f>Scoreboard!H15</f>
        <v>2000</v>
      </c>
      <c r="I33" s="11">
        <v>16</v>
      </c>
      <c r="J33" s="11">
        <f t="shared" si="12"/>
        <v>2000.016</v>
      </c>
      <c r="K33" s="11">
        <f t="shared" si="7"/>
        <v>1</v>
      </c>
      <c r="L33" s="11" t="str">
        <f t="shared" si="8"/>
        <v>Player 4</v>
      </c>
      <c r="M33" s="11" t="str">
        <f t="shared" si="9"/>
        <v>Team Seed #3</v>
      </c>
      <c r="N33" s="11">
        <f t="shared" si="10"/>
        <v>0</v>
      </c>
    </row>
    <row r="34" spans="1:14" ht="12.75">
      <c r="A34" s="11">
        <v>0.017</v>
      </c>
      <c r="B34" s="11">
        <f t="shared" si="11"/>
        <v>2000.017</v>
      </c>
      <c r="C34" s="129">
        <f t="shared" si="6"/>
        <v>1</v>
      </c>
      <c r="D34" s="24" t="str">
        <f>Scoreboard!$B$16</f>
        <v>Player 5</v>
      </c>
      <c r="E34" s="25" t="str">
        <f>Scoreboard!$B$10</f>
        <v>Team Seed #3</v>
      </c>
      <c r="F34" s="26"/>
      <c r="G34" s="76">
        <f>Scoreboard!$C$16</f>
        <v>0</v>
      </c>
      <c r="H34" s="11">
        <f>Scoreboard!H16</f>
        <v>2000</v>
      </c>
      <c r="I34" s="11">
        <v>17</v>
      </c>
      <c r="J34" s="11">
        <f t="shared" si="12"/>
        <v>2000.017</v>
      </c>
      <c r="K34" s="11">
        <f t="shared" si="7"/>
        <v>1</v>
      </c>
      <c r="L34" s="11" t="str">
        <f t="shared" si="8"/>
        <v>Player 5</v>
      </c>
      <c r="M34" s="11" t="str">
        <f t="shared" si="9"/>
        <v>Team Seed #3</v>
      </c>
      <c r="N34" s="11">
        <f t="shared" si="10"/>
        <v>0</v>
      </c>
    </row>
    <row r="35" spans="1:14" ht="12.75">
      <c r="A35" s="11">
        <v>0.018</v>
      </c>
      <c r="B35" s="11">
        <f t="shared" si="11"/>
        <v>2000.018</v>
      </c>
      <c r="C35" s="129">
        <f t="shared" si="6"/>
        <v>1</v>
      </c>
      <c r="D35" s="24" t="str">
        <f>Scoreboard!$B$17</f>
        <v>Player 6</v>
      </c>
      <c r="E35" s="25" t="str">
        <f>Scoreboard!$B$10</f>
        <v>Team Seed #3</v>
      </c>
      <c r="F35" s="26"/>
      <c r="G35" s="76">
        <f>Scoreboard!$C$17</f>
        <v>0</v>
      </c>
      <c r="H35" s="11">
        <f>Scoreboard!H17</f>
        <v>2000</v>
      </c>
      <c r="I35" s="11">
        <v>18</v>
      </c>
      <c r="J35" s="11">
        <f t="shared" si="12"/>
        <v>2000.018</v>
      </c>
      <c r="K35" s="11">
        <f t="shared" si="7"/>
        <v>1</v>
      </c>
      <c r="L35" s="11" t="str">
        <f t="shared" si="8"/>
        <v>Player 6</v>
      </c>
      <c r="M35" s="11" t="str">
        <f t="shared" si="9"/>
        <v>Team Seed #3</v>
      </c>
      <c r="N35" s="11">
        <f t="shared" si="10"/>
        <v>0</v>
      </c>
    </row>
    <row r="36" spans="1:14" ht="12.75">
      <c r="A36" s="11">
        <v>0.019</v>
      </c>
      <c r="B36" s="11">
        <f t="shared" si="11"/>
        <v>2000.019</v>
      </c>
      <c r="C36" s="129">
        <f t="shared" si="6"/>
        <v>1</v>
      </c>
      <c r="D36" s="24" t="str">
        <f>Scoreboard!$L$12</f>
        <v>Player 1</v>
      </c>
      <c r="E36" s="25" t="str">
        <f>Scoreboard!$L$10</f>
        <v>Team Seed #4</v>
      </c>
      <c r="F36" s="26"/>
      <c r="G36" s="76">
        <f>Scoreboard!$M$12</f>
        <v>0</v>
      </c>
      <c r="H36" s="11">
        <f>Scoreboard!R12</f>
        <v>2000</v>
      </c>
      <c r="I36" s="11">
        <v>19</v>
      </c>
      <c r="J36" s="11">
        <f t="shared" si="12"/>
        <v>2000.019</v>
      </c>
      <c r="K36" s="11">
        <f t="shared" si="7"/>
        <v>1</v>
      </c>
      <c r="L36" s="11" t="str">
        <f t="shared" si="8"/>
        <v>Player 1</v>
      </c>
      <c r="M36" s="11" t="str">
        <f t="shared" si="9"/>
        <v>Team Seed #4</v>
      </c>
      <c r="N36" s="11">
        <f t="shared" si="10"/>
        <v>0</v>
      </c>
    </row>
    <row r="37" spans="1:14" ht="12.75">
      <c r="A37" s="11">
        <v>0.02</v>
      </c>
      <c r="B37" s="11">
        <f t="shared" si="11"/>
        <v>2000.02</v>
      </c>
      <c r="C37" s="129">
        <f t="shared" si="6"/>
        <v>1</v>
      </c>
      <c r="D37" s="24" t="str">
        <f>Scoreboard!$L$13</f>
        <v>Player 2</v>
      </c>
      <c r="E37" s="25" t="str">
        <f>Scoreboard!$L$10</f>
        <v>Team Seed #4</v>
      </c>
      <c r="F37" s="26"/>
      <c r="G37" s="76">
        <f>Scoreboard!$M$13</f>
        <v>0</v>
      </c>
      <c r="H37" s="11">
        <f>Scoreboard!R13</f>
        <v>2000</v>
      </c>
      <c r="I37" s="11">
        <v>20</v>
      </c>
      <c r="J37" s="11">
        <f t="shared" si="12"/>
        <v>2000.02</v>
      </c>
      <c r="K37" s="11">
        <f t="shared" si="7"/>
        <v>1</v>
      </c>
      <c r="L37" s="11" t="str">
        <f t="shared" si="8"/>
        <v>Player 2</v>
      </c>
      <c r="M37" s="11" t="str">
        <f t="shared" si="9"/>
        <v>Team Seed #4</v>
      </c>
      <c r="N37" s="11">
        <f t="shared" si="10"/>
        <v>0</v>
      </c>
    </row>
    <row r="38" spans="1:14" ht="12.75">
      <c r="A38" s="11">
        <v>0.021</v>
      </c>
      <c r="B38" s="11">
        <f t="shared" si="11"/>
        <v>2000.021</v>
      </c>
      <c r="C38" s="129">
        <f t="shared" si="6"/>
        <v>1</v>
      </c>
      <c r="D38" s="24" t="str">
        <f>Scoreboard!$L$14</f>
        <v>Player 3</v>
      </c>
      <c r="E38" s="25" t="str">
        <f>Scoreboard!$L$10</f>
        <v>Team Seed #4</v>
      </c>
      <c r="F38" s="26"/>
      <c r="G38" s="76">
        <f>Scoreboard!$M$14</f>
        <v>0</v>
      </c>
      <c r="H38" s="11">
        <f>Scoreboard!R14</f>
        <v>2000</v>
      </c>
      <c r="I38" s="11">
        <v>21</v>
      </c>
      <c r="J38" s="11">
        <f t="shared" si="12"/>
        <v>2000.021</v>
      </c>
      <c r="K38" s="11">
        <f t="shared" si="7"/>
        <v>1</v>
      </c>
      <c r="L38" s="11" t="str">
        <f t="shared" si="8"/>
        <v>Player 3</v>
      </c>
      <c r="M38" s="11" t="str">
        <f t="shared" si="9"/>
        <v>Team Seed #4</v>
      </c>
      <c r="N38" s="11">
        <f t="shared" si="10"/>
        <v>0</v>
      </c>
    </row>
    <row r="39" spans="1:14" ht="12.75">
      <c r="A39" s="11">
        <v>0.022</v>
      </c>
      <c r="B39" s="11">
        <f t="shared" si="11"/>
        <v>2000.022</v>
      </c>
      <c r="C39" s="129">
        <f t="shared" si="6"/>
        <v>1</v>
      </c>
      <c r="D39" s="24" t="str">
        <f>Scoreboard!$L$15</f>
        <v>Player 4</v>
      </c>
      <c r="E39" s="25" t="str">
        <f>Scoreboard!$L$10</f>
        <v>Team Seed #4</v>
      </c>
      <c r="F39" s="26"/>
      <c r="G39" s="76">
        <f>Scoreboard!$M$15</f>
        <v>0</v>
      </c>
      <c r="H39" s="11">
        <f>Scoreboard!R15</f>
        <v>2000</v>
      </c>
      <c r="I39" s="11">
        <v>22</v>
      </c>
      <c r="J39" s="11">
        <f t="shared" si="12"/>
        <v>2000.022</v>
      </c>
      <c r="K39" s="11">
        <f t="shared" si="7"/>
        <v>1</v>
      </c>
      <c r="L39" s="11" t="str">
        <f t="shared" si="8"/>
        <v>Player 4</v>
      </c>
      <c r="M39" s="11" t="str">
        <f t="shared" si="9"/>
        <v>Team Seed #4</v>
      </c>
      <c r="N39" s="11">
        <f t="shared" si="10"/>
        <v>0</v>
      </c>
    </row>
    <row r="40" spans="1:14" ht="12.75">
      <c r="A40" s="11">
        <v>0.023</v>
      </c>
      <c r="B40" s="11">
        <f t="shared" si="11"/>
        <v>2000.023</v>
      </c>
      <c r="C40" s="129">
        <f t="shared" si="6"/>
        <v>1</v>
      </c>
      <c r="D40" s="24" t="str">
        <f>Scoreboard!$L$16</f>
        <v>Player 5</v>
      </c>
      <c r="E40" s="25" t="str">
        <f>Scoreboard!$L$10</f>
        <v>Team Seed #4</v>
      </c>
      <c r="F40" s="26"/>
      <c r="G40" s="76">
        <f>Scoreboard!$M$16</f>
        <v>0</v>
      </c>
      <c r="H40" s="11">
        <f>Scoreboard!R16</f>
        <v>2000</v>
      </c>
      <c r="I40" s="11">
        <v>23</v>
      </c>
      <c r="J40" s="11">
        <f t="shared" si="12"/>
        <v>2000.023</v>
      </c>
      <c r="K40" s="11">
        <f t="shared" si="7"/>
        <v>1</v>
      </c>
      <c r="L40" s="11" t="str">
        <f t="shared" si="8"/>
        <v>Player 5</v>
      </c>
      <c r="M40" s="11" t="str">
        <f t="shared" si="9"/>
        <v>Team Seed #4</v>
      </c>
      <c r="N40" s="11">
        <f t="shared" si="10"/>
        <v>0</v>
      </c>
    </row>
    <row r="41" spans="1:14" ht="12.75">
      <c r="A41" s="11">
        <v>0.024</v>
      </c>
      <c r="B41" s="11">
        <f t="shared" si="11"/>
        <v>2000.024</v>
      </c>
      <c r="C41" s="129">
        <f t="shared" si="6"/>
        <v>1</v>
      </c>
      <c r="D41" s="24" t="str">
        <f>Scoreboard!$L$17</f>
        <v>Player 6</v>
      </c>
      <c r="E41" s="25" t="str">
        <f>Scoreboard!$L$10</f>
        <v>Team Seed #4</v>
      </c>
      <c r="F41" s="26"/>
      <c r="G41" s="76">
        <f>Scoreboard!$M$17</f>
        <v>0</v>
      </c>
      <c r="H41" s="11">
        <f>Scoreboard!R17</f>
        <v>2000</v>
      </c>
      <c r="I41" s="11">
        <v>24</v>
      </c>
      <c r="J41" s="11">
        <f t="shared" si="12"/>
        <v>2000.024</v>
      </c>
      <c r="K41" s="11">
        <f t="shared" si="7"/>
        <v>1</v>
      </c>
      <c r="L41" s="11" t="str">
        <f t="shared" si="8"/>
        <v>Player 6</v>
      </c>
      <c r="M41" s="11" t="str">
        <f t="shared" si="9"/>
        <v>Team Seed #4</v>
      </c>
      <c r="N41" s="11">
        <f t="shared" si="10"/>
        <v>0</v>
      </c>
    </row>
    <row r="42" spans="1:14" ht="12.75">
      <c r="A42" s="11">
        <v>0.025</v>
      </c>
      <c r="B42" s="11">
        <f t="shared" si="11"/>
        <v>2000.025</v>
      </c>
      <c r="C42" s="129">
        <f t="shared" si="6"/>
        <v>1</v>
      </c>
      <c r="D42" s="24" t="str">
        <f>Scoreboard!$B$21</f>
        <v>Player 1</v>
      </c>
      <c r="E42" s="25" t="str">
        <f>Scoreboard!$B$19</f>
        <v>Team Seed #5</v>
      </c>
      <c r="F42" s="26"/>
      <c r="G42" s="76">
        <f>Scoreboard!$C$21</f>
        <v>0</v>
      </c>
      <c r="H42" s="11">
        <f>Scoreboard!H21</f>
        <v>2000</v>
      </c>
      <c r="I42" s="11">
        <v>25</v>
      </c>
      <c r="J42" s="11">
        <f t="shared" si="12"/>
        <v>2000.025</v>
      </c>
      <c r="K42" s="11">
        <f t="shared" si="7"/>
        <v>1</v>
      </c>
      <c r="L42" s="11" t="str">
        <f t="shared" si="8"/>
        <v>Player 1</v>
      </c>
      <c r="M42" s="11" t="str">
        <f t="shared" si="9"/>
        <v>Team Seed #5</v>
      </c>
      <c r="N42" s="11">
        <f t="shared" si="10"/>
        <v>0</v>
      </c>
    </row>
    <row r="43" spans="1:14" ht="12.75">
      <c r="A43" s="11">
        <v>0.026</v>
      </c>
      <c r="B43" s="11">
        <f t="shared" si="11"/>
        <v>2000.026</v>
      </c>
      <c r="C43" s="129">
        <f t="shared" si="6"/>
        <v>1</v>
      </c>
      <c r="D43" s="24" t="str">
        <f>Scoreboard!$B$22</f>
        <v>Player 2</v>
      </c>
      <c r="E43" s="25" t="str">
        <f>Scoreboard!$B$19</f>
        <v>Team Seed #5</v>
      </c>
      <c r="F43" s="26"/>
      <c r="G43" s="76">
        <f>Scoreboard!$C$22</f>
        <v>0</v>
      </c>
      <c r="H43" s="11">
        <f>Scoreboard!H22</f>
        <v>2000</v>
      </c>
      <c r="I43" s="11">
        <v>26</v>
      </c>
      <c r="J43" s="11">
        <f t="shared" si="12"/>
        <v>2000.026</v>
      </c>
      <c r="K43" s="11">
        <f t="shared" si="7"/>
        <v>1</v>
      </c>
      <c r="L43" s="11" t="str">
        <f t="shared" si="8"/>
        <v>Player 2</v>
      </c>
      <c r="M43" s="11" t="str">
        <f t="shared" si="9"/>
        <v>Team Seed #5</v>
      </c>
      <c r="N43" s="11">
        <f t="shared" si="10"/>
        <v>0</v>
      </c>
    </row>
    <row r="44" spans="1:14" ht="12.75">
      <c r="A44" s="11">
        <v>0.027</v>
      </c>
      <c r="B44" s="11">
        <f t="shared" si="11"/>
        <v>2000.027</v>
      </c>
      <c r="C44" s="129">
        <f t="shared" si="6"/>
        <v>1</v>
      </c>
      <c r="D44" s="24" t="str">
        <f>Scoreboard!$B$23</f>
        <v>Player 3</v>
      </c>
      <c r="E44" s="25" t="str">
        <f>Scoreboard!$B$19</f>
        <v>Team Seed #5</v>
      </c>
      <c r="F44" s="26"/>
      <c r="G44" s="76">
        <f>Scoreboard!$C$23</f>
        <v>0</v>
      </c>
      <c r="H44" s="11">
        <f>Scoreboard!H23</f>
        <v>2000</v>
      </c>
      <c r="I44" s="11">
        <v>27</v>
      </c>
      <c r="J44" s="11">
        <f t="shared" si="12"/>
        <v>2000.027</v>
      </c>
      <c r="K44" s="11">
        <f t="shared" si="7"/>
        <v>1</v>
      </c>
      <c r="L44" s="11" t="str">
        <f t="shared" si="8"/>
        <v>Player 3</v>
      </c>
      <c r="M44" s="11" t="str">
        <f t="shared" si="9"/>
        <v>Team Seed #5</v>
      </c>
      <c r="N44" s="11">
        <f t="shared" si="10"/>
        <v>0</v>
      </c>
    </row>
    <row r="45" spans="1:14" ht="12.75">
      <c r="A45" s="11">
        <v>0.028</v>
      </c>
      <c r="B45" s="11">
        <f t="shared" si="11"/>
        <v>2000.028</v>
      </c>
      <c r="C45" s="129">
        <f t="shared" si="6"/>
        <v>1</v>
      </c>
      <c r="D45" s="24" t="str">
        <f>Scoreboard!$B$24</f>
        <v>Player 4</v>
      </c>
      <c r="E45" s="25" t="str">
        <f>Scoreboard!$B$19</f>
        <v>Team Seed #5</v>
      </c>
      <c r="F45" s="26"/>
      <c r="G45" s="76">
        <f>Scoreboard!$C$24</f>
        <v>0</v>
      </c>
      <c r="H45" s="11">
        <f>Scoreboard!H24</f>
        <v>2000</v>
      </c>
      <c r="I45" s="11">
        <v>28</v>
      </c>
      <c r="J45" s="11">
        <f t="shared" si="12"/>
        <v>2000.028</v>
      </c>
      <c r="K45" s="11">
        <f t="shared" si="7"/>
        <v>1</v>
      </c>
      <c r="L45" s="11" t="str">
        <f t="shared" si="8"/>
        <v>Player 4</v>
      </c>
      <c r="M45" s="11" t="str">
        <f t="shared" si="9"/>
        <v>Team Seed #5</v>
      </c>
      <c r="N45" s="11">
        <f t="shared" si="10"/>
        <v>0</v>
      </c>
    </row>
    <row r="46" spans="1:14" ht="12.75">
      <c r="A46" s="11">
        <v>0.029</v>
      </c>
      <c r="B46" s="11">
        <f t="shared" si="11"/>
        <v>2000.029</v>
      </c>
      <c r="C46" s="129">
        <f t="shared" si="6"/>
        <v>1</v>
      </c>
      <c r="D46" s="24" t="str">
        <f>Scoreboard!$B$25</f>
        <v>Player 5</v>
      </c>
      <c r="E46" s="25" t="str">
        <f>Scoreboard!$B$19</f>
        <v>Team Seed #5</v>
      </c>
      <c r="F46" s="26"/>
      <c r="G46" s="76">
        <f>Scoreboard!$C$25</f>
        <v>0</v>
      </c>
      <c r="H46" s="11">
        <f>Scoreboard!H25</f>
        <v>2000</v>
      </c>
      <c r="I46" s="11">
        <v>29</v>
      </c>
      <c r="J46" s="11">
        <f t="shared" si="12"/>
        <v>2000.029</v>
      </c>
      <c r="K46" s="11">
        <f t="shared" si="7"/>
        <v>1</v>
      </c>
      <c r="L46" s="11" t="str">
        <f t="shared" si="8"/>
        <v>Player 5</v>
      </c>
      <c r="M46" s="11" t="str">
        <f t="shared" si="9"/>
        <v>Team Seed #5</v>
      </c>
      <c r="N46" s="11">
        <f t="shared" si="10"/>
        <v>0</v>
      </c>
    </row>
    <row r="47" spans="1:14" ht="12.75">
      <c r="A47" s="11">
        <v>0.03</v>
      </c>
      <c r="B47" s="11">
        <f t="shared" si="11"/>
        <v>2000.03</v>
      </c>
      <c r="C47" s="129">
        <f t="shared" si="6"/>
        <v>1</v>
      </c>
      <c r="D47" s="24" t="str">
        <f>Scoreboard!$B$26</f>
        <v>Player 6</v>
      </c>
      <c r="E47" s="25" t="str">
        <f>Scoreboard!$B$19</f>
        <v>Team Seed #5</v>
      </c>
      <c r="F47" s="26"/>
      <c r="G47" s="76">
        <f>Scoreboard!$C$26</f>
        <v>0</v>
      </c>
      <c r="H47" s="11">
        <f>Scoreboard!H26</f>
        <v>2000</v>
      </c>
      <c r="I47" s="11">
        <v>30</v>
      </c>
      <c r="J47" s="11">
        <f t="shared" si="12"/>
        <v>2000.03</v>
      </c>
      <c r="K47" s="11">
        <f t="shared" si="7"/>
        <v>1</v>
      </c>
      <c r="L47" s="11" t="str">
        <f t="shared" si="8"/>
        <v>Player 6</v>
      </c>
      <c r="M47" s="11" t="str">
        <f t="shared" si="9"/>
        <v>Team Seed #5</v>
      </c>
      <c r="N47" s="11">
        <f t="shared" si="10"/>
        <v>0</v>
      </c>
    </row>
    <row r="48" spans="1:14" ht="12.75">
      <c r="A48" s="11">
        <v>0.031</v>
      </c>
      <c r="B48" s="11">
        <f t="shared" si="11"/>
        <v>2000.031</v>
      </c>
      <c r="C48" s="129">
        <f t="shared" si="6"/>
        <v>1</v>
      </c>
      <c r="D48" s="24" t="str">
        <f>Scoreboard!$L$21</f>
        <v>Player 1</v>
      </c>
      <c r="E48" s="25" t="str">
        <f>Scoreboard!$L$19</f>
        <v>Team Seed #6</v>
      </c>
      <c r="F48" s="26"/>
      <c r="G48" s="76">
        <f>Scoreboard!$M$21</f>
        <v>0</v>
      </c>
      <c r="H48" s="11">
        <f>Scoreboard!R21</f>
        <v>2000</v>
      </c>
      <c r="I48" s="11">
        <v>31</v>
      </c>
      <c r="J48" s="11">
        <f t="shared" si="12"/>
        <v>2000.031</v>
      </c>
      <c r="K48" s="11">
        <f t="shared" si="7"/>
        <v>1</v>
      </c>
      <c r="L48" s="11" t="str">
        <f t="shared" si="8"/>
        <v>Player 1</v>
      </c>
      <c r="M48" s="11" t="str">
        <f t="shared" si="9"/>
        <v>Team Seed #6</v>
      </c>
      <c r="N48" s="11">
        <f t="shared" si="10"/>
        <v>0</v>
      </c>
    </row>
    <row r="49" spans="1:14" ht="12.75">
      <c r="A49" s="11">
        <v>0.032</v>
      </c>
      <c r="B49" s="11">
        <f t="shared" si="11"/>
        <v>2000.032</v>
      </c>
      <c r="C49" s="129">
        <f t="shared" si="6"/>
        <v>1</v>
      </c>
      <c r="D49" s="24" t="str">
        <f>Scoreboard!$L$22</f>
        <v>Player 2</v>
      </c>
      <c r="E49" s="25" t="str">
        <f>Scoreboard!$L$19</f>
        <v>Team Seed #6</v>
      </c>
      <c r="F49" s="26"/>
      <c r="G49" s="76">
        <f>Scoreboard!$M$22</f>
        <v>0</v>
      </c>
      <c r="H49" s="11">
        <f>Scoreboard!R22</f>
        <v>2000</v>
      </c>
      <c r="I49" s="11">
        <v>32</v>
      </c>
      <c r="J49" s="11">
        <f t="shared" si="12"/>
        <v>2000.032</v>
      </c>
      <c r="K49" s="11">
        <f t="shared" si="7"/>
        <v>1</v>
      </c>
      <c r="L49" s="11" t="str">
        <f t="shared" si="8"/>
        <v>Player 2</v>
      </c>
      <c r="M49" s="11" t="str">
        <f t="shared" si="9"/>
        <v>Team Seed #6</v>
      </c>
      <c r="N49" s="11">
        <f t="shared" si="10"/>
        <v>0</v>
      </c>
    </row>
    <row r="50" spans="1:14" ht="12.75">
      <c r="A50" s="11">
        <v>0.033</v>
      </c>
      <c r="B50" s="11">
        <f t="shared" si="11"/>
        <v>2000.033</v>
      </c>
      <c r="C50" s="129">
        <f aca="true" t="shared" si="13" ref="C50:C81">RANK(H50,H$18:H$95,6)</f>
        <v>1</v>
      </c>
      <c r="D50" s="24" t="str">
        <f>Scoreboard!$L$23</f>
        <v>Player 3</v>
      </c>
      <c r="E50" s="25" t="str">
        <f>Scoreboard!$L$19</f>
        <v>Team Seed #6</v>
      </c>
      <c r="F50" s="26"/>
      <c r="G50" s="76">
        <f>Scoreboard!$M$23</f>
        <v>0</v>
      </c>
      <c r="H50" s="11">
        <f>Scoreboard!R23</f>
        <v>2000</v>
      </c>
      <c r="I50" s="11">
        <v>33</v>
      </c>
      <c r="J50" s="11">
        <f t="shared" si="12"/>
        <v>2000.033</v>
      </c>
      <c r="K50" s="11">
        <f aca="true" t="shared" si="14" ref="K50:K81">VLOOKUP($J50,$B$18:$G$95,2,FALSE)</f>
        <v>1</v>
      </c>
      <c r="L50" s="11" t="str">
        <f aca="true" t="shared" si="15" ref="L50:L81">VLOOKUP($J50,$B$18:$G$95,3,FALSE)</f>
        <v>Player 3</v>
      </c>
      <c r="M50" s="11" t="str">
        <f aca="true" t="shared" si="16" ref="M50:M81">VLOOKUP($J50,$B$18:$G$95,4,FALSE)</f>
        <v>Team Seed #6</v>
      </c>
      <c r="N50" s="11">
        <f aca="true" t="shared" si="17" ref="N50:N81">VLOOKUP($J50,$B$18:$G$95,6,FALSE)</f>
        <v>0</v>
      </c>
    </row>
    <row r="51" spans="1:14" ht="12.75">
      <c r="A51" s="11">
        <v>0.034</v>
      </c>
      <c r="B51" s="11">
        <f t="shared" si="11"/>
        <v>2000.034</v>
      </c>
      <c r="C51" s="129">
        <f t="shared" si="13"/>
        <v>1</v>
      </c>
      <c r="D51" s="24" t="str">
        <f>Scoreboard!$L$24</f>
        <v>Player 4</v>
      </c>
      <c r="E51" s="25" t="str">
        <f>Scoreboard!$L$19</f>
        <v>Team Seed #6</v>
      </c>
      <c r="F51" s="26"/>
      <c r="G51" s="76">
        <f>Scoreboard!$M$24</f>
        <v>0</v>
      </c>
      <c r="H51" s="11">
        <f>Scoreboard!R24</f>
        <v>2000</v>
      </c>
      <c r="I51" s="11">
        <v>34</v>
      </c>
      <c r="J51" s="11">
        <f t="shared" si="12"/>
        <v>2000.034</v>
      </c>
      <c r="K51" s="11">
        <f t="shared" si="14"/>
        <v>1</v>
      </c>
      <c r="L51" s="11" t="str">
        <f t="shared" si="15"/>
        <v>Player 4</v>
      </c>
      <c r="M51" s="11" t="str">
        <f t="shared" si="16"/>
        <v>Team Seed #6</v>
      </c>
      <c r="N51" s="11">
        <f t="shared" si="17"/>
        <v>0</v>
      </c>
    </row>
    <row r="52" spans="1:14" ht="12.75">
      <c r="A52" s="11">
        <v>0.035</v>
      </c>
      <c r="B52" s="11">
        <f t="shared" si="11"/>
        <v>2000.035</v>
      </c>
      <c r="C52" s="129">
        <f t="shared" si="13"/>
        <v>1</v>
      </c>
      <c r="D52" s="24" t="str">
        <f>Scoreboard!$L$25</f>
        <v>Player 5</v>
      </c>
      <c r="E52" s="25" t="str">
        <f>Scoreboard!$L$19</f>
        <v>Team Seed #6</v>
      </c>
      <c r="F52" s="26"/>
      <c r="G52" s="76">
        <f>Scoreboard!$M$25</f>
        <v>0</v>
      </c>
      <c r="H52" s="11">
        <f>Scoreboard!R25</f>
        <v>2000</v>
      </c>
      <c r="I52" s="11">
        <v>35</v>
      </c>
      <c r="J52" s="11">
        <f t="shared" si="12"/>
        <v>2000.035</v>
      </c>
      <c r="K52" s="11">
        <f t="shared" si="14"/>
        <v>1</v>
      </c>
      <c r="L52" s="11" t="str">
        <f t="shared" si="15"/>
        <v>Player 5</v>
      </c>
      <c r="M52" s="11" t="str">
        <f t="shared" si="16"/>
        <v>Team Seed #6</v>
      </c>
      <c r="N52" s="11">
        <f t="shared" si="17"/>
        <v>0</v>
      </c>
    </row>
    <row r="53" spans="1:14" ht="12.75">
      <c r="A53" s="11">
        <v>0.036</v>
      </c>
      <c r="B53" s="11">
        <f t="shared" si="11"/>
        <v>2000.036</v>
      </c>
      <c r="C53" s="129">
        <f t="shared" si="13"/>
        <v>1</v>
      </c>
      <c r="D53" s="24" t="str">
        <f>Scoreboard!$L$26</f>
        <v>Player 6</v>
      </c>
      <c r="E53" s="25" t="str">
        <f>Scoreboard!$L$19</f>
        <v>Team Seed #6</v>
      </c>
      <c r="F53" s="26"/>
      <c r="G53" s="76">
        <f>Scoreboard!$M$26</f>
        <v>0</v>
      </c>
      <c r="H53" s="11">
        <f>Scoreboard!R26</f>
        <v>2000</v>
      </c>
      <c r="I53" s="11">
        <v>36</v>
      </c>
      <c r="J53" s="11">
        <f t="shared" si="12"/>
        <v>2000.036</v>
      </c>
      <c r="K53" s="11">
        <f t="shared" si="14"/>
        <v>1</v>
      </c>
      <c r="L53" s="11" t="str">
        <f t="shared" si="15"/>
        <v>Player 6</v>
      </c>
      <c r="M53" s="11" t="str">
        <f t="shared" si="16"/>
        <v>Team Seed #6</v>
      </c>
      <c r="N53" s="11">
        <f t="shared" si="17"/>
        <v>0</v>
      </c>
    </row>
    <row r="54" spans="1:14" ht="12.75">
      <c r="A54" s="11">
        <v>0.037</v>
      </c>
      <c r="B54" s="11">
        <f t="shared" si="11"/>
        <v>2000.037</v>
      </c>
      <c r="C54" s="129">
        <f t="shared" si="13"/>
        <v>1</v>
      </c>
      <c r="D54" s="24" t="str">
        <f>Scoreboard!$B$30</f>
        <v>Player 1</v>
      </c>
      <c r="E54" s="25" t="str">
        <f>Scoreboard!$B$28</f>
        <v>Team Seed #7</v>
      </c>
      <c r="F54" s="26"/>
      <c r="G54" s="76">
        <f>Scoreboard!$C$30</f>
        <v>0</v>
      </c>
      <c r="H54" s="11">
        <f>Scoreboard!H30</f>
        <v>2000</v>
      </c>
      <c r="I54" s="11">
        <v>37</v>
      </c>
      <c r="J54" s="11">
        <f t="shared" si="12"/>
        <v>2000.037</v>
      </c>
      <c r="K54" s="11">
        <f t="shared" si="14"/>
        <v>1</v>
      </c>
      <c r="L54" s="11" t="str">
        <f t="shared" si="15"/>
        <v>Player 1</v>
      </c>
      <c r="M54" s="11" t="str">
        <f t="shared" si="16"/>
        <v>Team Seed #7</v>
      </c>
      <c r="N54" s="11">
        <f t="shared" si="17"/>
        <v>0</v>
      </c>
    </row>
    <row r="55" spans="1:14" ht="12.75">
      <c r="A55" s="11">
        <v>0.038</v>
      </c>
      <c r="B55" s="11">
        <f t="shared" si="11"/>
        <v>2000.038</v>
      </c>
      <c r="C55" s="129">
        <f t="shared" si="13"/>
        <v>1</v>
      </c>
      <c r="D55" s="24" t="str">
        <f>Scoreboard!$B$31</f>
        <v>Player 2</v>
      </c>
      <c r="E55" s="25" t="str">
        <f>Scoreboard!$B$28</f>
        <v>Team Seed #7</v>
      </c>
      <c r="F55" s="26"/>
      <c r="G55" s="76">
        <f>Scoreboard!$C$31</f>
        <v>0</v>
      </c>
      <c r="H55" s="11">
        <f>Scoreboard!H31</f>
        <v>2000</v>
      </c>
      <c r="I55" s="11">
        <v>38</v>
      </c>
      <c r="J55" s="11">
        <f t="shared" si="12"/>
        <v>2000.038</v>
      </c>
      <c r="K55" s="11">
        <f t="shared" si="14"/>
        <v>1</v>
      </c>
      <c r="L55" s="11" t="str">
        <f t="shared" si="15"/>
        <v>Player 2</v>
      </c>
      <c r="M55" s="11" t="str">
        <f t="shared" si="16"/>
        <v>Team Seed #7</v>
      </c>
      <c r="N55" s="11">
        <f t="shared" si="17"/>
        <v>0</v>
      </c>
    </row>
    <row r="56" spans="1:14" ht="12.75">
      <c r="A56" s="11">
        <v>0.039</v>
      </c>
      <c r="B56" s="11">
        <f t="shared" si="11"/>
        <v>2000.039</v>
      </c>
      <c r="C56" s="129">
        <f t="shared" si="13"/>
        <v>1</v>
      </c>
      <c r="D56" s="24" t="str">
        <f>Scoreboard!$B$32</f>
        <v>Player 3</v>
      </c>
      <c r="E56" s="25" t="str">
        <f>Scoreboard!$B$28</f>
        <v>Team Seed #7</v>
      </c>
      <c r="F56" s="26"/>
      <c r="G56" s="76">
        <f>Scoreboard!$C$32</f>
        <v>0</v>
      </c>
      <c r="H56" s="11">
        <f>Scoreboard!H32</f>
        <v>2000</v>
      </c>
      <c r="I56" s="11">
        <v>39</v>
      </c>
      <c r="J56" s="11">
        <f t="shared" si="12"/>
        <v>2000.039</v>
      </c>
      <c r="K56" s="11">
        <f t="shared" si="14"/>
        <v>1</v>
      </c>
      <c r="L56" s="11" t="str">
        <f t="shared" si="15"/>
        <v>Player 3</v>
      </c>
      <c r="M56" s="11" t="str">
        <f t="shared" si="16"/>
        <v>Team Seed #7</v>
      </c>
      <c r="N56" s="11">
        <f t="shared" si="17"/>
        <v>0</v>
      </c>
    </row>
    <row r="57" spans="1:14" ht="12.75">
      <c r="A57" s="11">
        <v>0.04</v>
      </c>
      <c r="B57" s="11">
        <f t="shared" si="11"/>
        <v>2000.04</v>
      </c>
      <c r="C57" s="129">
        <f t="shared" si="13"/>
        <v>1</v>
      </c>
      <c r="D57" s="24" t="str">
        <f>Scoreboard!$B$33</f>
        <v>Player 4</v>
      </c>
      <c r="E57" s="25" t="str">
        <f>Scoreboard!$B$28</f>
        <v>Team Seed #7</v>
      </c>
      <c r="F57" s="26"/>
      <c r="G57" s="76">
        <f>Scoreboard!$C$33</f>
        <v>0</v>
      </c>
      <c r="H57" s="11">
        <f>Scoreboard!H33</f>
        <v>2000</v>
      </c>
      <c r="I57" s="11">
        <v>40</v>
      </c>
      <c r="J57" s="11">
        <f t="shared" si="12"/>
        <v>2000.04</v>
      </c>
      <c r="K57" s="11">
        <f t="shared" si="14"/>
        <v>1</v>
      </c>
      <c r="L57" s="11" t="str">
        <f t="shared" si="15"/>
        <v>Player 4</v>
      </c>
      <c r="M57" s="11" t="str">
        <f t="shared" si="16"/>
        <v>Team Seed #7</v>
      </c>
      <c r="N57" s="11">
        <f t="shared" si="17"/>
        <v>0</v>
      </c>
    </row>
    <row r="58" spans="1:14" ht="12.75">
      <c r="A58" s="11">
        <v>0.041</v>
      </c>
      <c r="B58" s="11">
        <f t="shared" si="11"/>
        <v>2000.041</v>
      </c>
      <c r="C58" s="129">
        <f t="shared" si="13"/>
        <v>1</v>
      </c>
      <c r="D58" s="24" t="str">
        <f>Scoreboard!$B$34</f>
        <v>Player 5</v>
      </c>
      <c r="E58" s="25" t="str">
        <f>Scoreboard!$B$28</f>
        <v>Team Seed #7</v>
      </c>
      <c r="F58" s="26"/>
      <c r="G58" s="76">
        <f>Scoreboard!$C$34</f>
        <v>0</v>
      </c>
      <c r="H58" s="11">
        <f>Scoreboard!H34</f>
        <v>2000</v>
      </c>
      <c r="I58" s="11">
        <v>41</v>
      </c>
      <c r="J58" s="11">
        <f t="shared" si="12"/>
        <v>2000.041</v>
      </c>
      <c r="K58" s="11">
        <f t="shared" si="14"/>
        <v>1</v>
      </c>
      <c r="L58" s="11" t="str">
        <f t="shared" si="15"/>
        <v>Player 5</v>
      </c>
      <c r="M58" s="11" t="str">
        <f t="shared" si="16"/>
        <v>Team Seed #7</v>
      </c>
      <c r="N58" s="11">
        <f t="shared" si="17"/>
        <v>0</v>
      </c>
    </row>
    <row r="59" spans="1:14" ht="12.75">
      <c r="A59" s="11">
        <v>0.042</v>
      </c>
      <c r="B59" s="11">
        <f t="shared" si="11"/>
        <v>2000.042</v>
      </c>
      <c r="C59" s="129">
        <f t="shared" si="13"/>
        <v>1</v>
      </c>
      <c r="D59" s="24" t="str">
        <f>Scoreboard!$B$35</f>
        <v>Player 6</v>
      </c>
      <c r="E59" s="25" t="str">
        <f>Scoreboard!$B$28</f>
        <v>Team Seed #7</v>
      </c>
      <c r="F59" s="26"/>
      <c r="G59" s="76">
        <f>Scoreboard!$C$35</f>
        <v>0</v>
      </c>
      <c r="H59" s="11">
        <f>Scoreboard!H35</f>
        <v>2000</v>
      </c>
      <c r="I59" s="11">
        <v>42</v>
      </c>
      <c r="J59" s="11">
        <f t="shared" si="12"/>
        <v>2000.042</v>
      </c>
      <c r="K59" s="11">
        <f t="shared" si="14"/>
        <v>1</v>
      </c>
      <c r="L59" s="11" t="str">
        <f t="shared" si="15"/>
        <v>Player 6</v>
      </c>
      <c r="M59" s="11" t="str">
        <f t="shared" si="16"/>
        <v>Team Seed #7</v>
      </c>
      <c r="N59" s="11">
        <f t="shared" si="17"/>
        <v>0</v>
      </c>
    </row>
    <row r="60" spans="1:14" ht="12.75">
      <c r="A60" s="11">
        <v>0.043</v>
      </c>
      <c r="B60" s="11">
        <f t="shared" si="11"/>
        <v>2000.043</v>
      </c>
      <c r="C60" s="129">
        <f t="shared" si="13"/>
        <v>1</v>
      </c>
      <c r="D60" s="24" t="str">
        <f>Scoreboard!$L$30</f>
        <v>Player 1</v>
      </c>
      <c r="E60" s="25" t="str">
        <f>Scoreboard!$L$28</f>
        <v>Team Seed #8</v>
      </c>
      <c r="F60" s="26"/>
      <c r="G60" s="76">
        <f>Scoreboard!$M$30</f>
        <v>0</v>
      </c>
      <c r="H60" s="11">
        <f>Scoreboard!R30</f>
        <v>2000</v>
      </c>
      <c r="I60" s="11">
        <v>43</v>
      </c>
      <c r="J60" s="11">
        <f t="shared" si="12"/>
        <v>2000.043</v>
      </c>
      <c r="K60" s="11">
        <f t="shared" si="14"/>
        <v>1</v>
      </c>
      <c r="L60" s="11" t="str">
        <f t="shared" si="15"/>
        <v>Player 1</v>
      </c>
      <c r="M60" s="11" t="str">
        <f t="shared" si="16"/>
        <v>Team Seed #8</v>
      </c>
      <c r="N60" s="11">
        <f t="shared" si="17"/>
        <v>0</v>
      </c>
    </row>
    <row r="61" spans="1:14" ht="12.75">
      <c r="A61" s="11">
        <v>0.044</v>
      </c>
      <c r="B61" s="11">
        <f t="shared" si="11"/>
        <v>2000.044</v>
      </c>
      <c r="C61" s="129">
        <f t="shared" si="13"/>
        <v>1</v>
      </c>
      <c r="D61" s="24" t="str">
        <f>Scoreboard!$L$31</f>
        <v>Player 2</v>
      </c>
      <c r="E61" s="25" t="str">
        <f>Scoreboard!$L$28</f>
        <v>Team Seed #8</v>
      </c>
      <c r="F61" s="26"/>
      <c r="G61" s="76">
        <f>Scoreboard!$M$31</f>
        <v>0</v>
      </c>
      <c r="H61" s="11">
        <f>Scoreboard!R31</f>
        <v>2000</v>
      </c>
      <c r="I61" s="11">
        <v>44</v>
      </c>
      <c r="J61" s="11">
        <f t="shared" si="12"/>
        <v>2000.044</v>
      </c>
      <c r="K61" s="11">
        <f t="shared" si="14"/>
        <v>1</v>
      </c>
      <c r="L61" s="11" t="str">
        <f t="shared" si="15"/>
        <v>Player 2</v>
      </c>
      <c r="M61" s="11" t="str">
        <f t="shared" si="16"/>
        <v>Team Seed #8</v>
      </c>
      <c r="N61" s="11">
        <f t="shared" si="17"/>
        <v>0</v>
      </c>
    </row>
    <row r="62" spans="1:14" ht="12.75">
      <c r="A62" s="11">
        <v>0.045</v>
      </c>
      <c r="B62" s="11">
        <f t="shared" si="11"/>
        <v>2000.045</v>
      </c>
      <c r="C62" s="129">
        <f t="shared" si="13"/>
        <v>1</v>
      </c>
      <c r="D62" s="24" t="str">
        <f>Scoreboard!$L$32</f>
        <v>Player 3</v>
      </c>
      <c r="E62" s="25" t="str">
        <f>Scoreboard!$L$28</f>
        <v>Team Seed #8</v>
      </c>
      <c r="F62" s="26"/>
      <c r="G62" s="76">
        <f>Scoreboard!$M$32</f>
        <v>0</v>
      </c>
      <c r="H62" s="11">
        <f>Scoreboard!R32</f>
        <v>2000</v>
      </c>
      <c r="I62" s="11">
        <v>45</v>
      </c>
      <c r="J62" s="11">
        <f t="shared" si="12"/>
        <v>2000.045</v>
      </c>
      <c r="K62" s="11">
        <f t="shared" si="14"/>
        <v>1</v>
      </c>
      <c r="L62" s="11" t="str">
        <f t="shared" si="15"/>
        <v>Player 3</v>
      </c>
      <c r="M62" s="11" t="str">
        <f t="shared" si="16"/>
        <v>Team Seed #8</v>
      </c>
      <c r="N62" s="11">
        <f t="shared" si="17"/>
        <v>0</v>
      </c>
    </row>
    <row r="63" spans="1:14" ht="12.75">
      <c r="A63" s="11">
        <v>0.046</v>
      </c>
      <c r="B63" s="11">
        <f t="shared" si="11"/>
        <v>2000.046</v>
      </c>
      <c r="C63" s="129">
        <f t="shared" si="13"/>
        <v>1</v>
      </c>
      <c r="D63" s="24" t="str">
        <f>Scoreboard!$L$33</f>
        <v>Player 4</v>
      </c>
      <c r="E63" s="25" t="str">
        <f>Scoreboard!$L$28</f>
        <v>Team Seed #8</v>
      </c>
      <c r="F63" s="26"/>
      <c r="G63" s="76">
        <f>Scoreboard!$M$33</f>
        <v>0</v>
      </c>
      <c r="H63" s="11">
        <f>Scoreboard!R33</f>
        <v>2000</v>
      </c>
      <c r="I63" s="11">
        <v>46</v>
      </c>
      <c r="J63" s="11">
        <f t="shared" si="12"/>
        <v>2000.046</v>
      </c>
      <c r="K63" s="11">
        <f t="shared" si="14"/>
        <v>1</v>
      </c>
      <c r="L63" s="11" t="str">
        <f t="shared" si="15"/>
        <v>Player 4</v>
      </c>
      <c r="M63" s="11" t="str">
        <f t="shared" si="16"/>
        <v>Team Seed #8</v>
      </c>
      <c r="N63" s="11">
        <f t="shared" si="17"/>
        <v>0</v>
      </c>
    </row>
    <row r="64" spans="1:14" ht="12.75">
      <c r="A64" s="11">
        <v>0.047</v>
      </c>
      <c r="B64" s="11">
        <f t="shared" si="11"/>
        <v>2000.047</v>
      </c>
      <c r="C64" s="129">
        <f t="shared" si="13"/>
        <v>1</v>
      </c>
      <c r="D64" s="24" t="str">
        <f>Scoreboard!$L$34</f>
        <v>Player 5</v>
      </c>
      <c r="E64" s="25" t="str">
        <f>Scoreboard!$L$28</f>
        <v>Team Seed #8</v>
      </c>
      <c r="F64" s="26"/>
      <c r="G64" s="76">
        <f>Scoreboard!$M$34</f>
        <v>0</v>
      </c>
      <c r="H64" s="11">
        <f>Scoreboard!R34</f>
        <v>2000</v>
      </c>
      <c r="I64" s="11">
        <v>47</v>
      </c>
      <c r="J64" s="11">
        <f t="shared" si="12"/>
        <v>2000.047</v>
      </c>
      <c r="K64" s="11">
        <f t="shared" si="14"/>
        <v>1</v>
      </c>
      <c r="L64" s="11" t="str">
        <f t="shared" si="15"/>
        <v>Player 5</v>
      </c>
      <c r="M64" s="11" t="str">
        <f t="shared" si="16"/>
        <v>Team Seed #8</v>
      </c>
      <c r="N64" s="11">
        <f t="shared" si="17"/>
        <v>0</v>
      </c>
    </row>
    <row r="65" spans="1:14" ht="12.75">
      <c r="A65" s="11">
        <v>0.048</v>
      </c>
      <c r="B65" s="11">
        <f t="shared" si="11"/>
        <v>2000.048</v>
      </c>
      <c r="C65" s="129">
        <f t="shared" si="13"/>
        <v>1</v>
      </c>
      <c r="D65" s="24" t="str">
        <f>Scoreboard!$L$35</f>
        <v>Player 6</v>
      </c>
      <c r="E65" s="25" t="str">
        <f>Scoreboard!$L$28</f>
        <v>Team Seed #8</v>
      </c>
      <c r="F65" s="26"/>
      <c r="G65" s="76">
        <f>Scoreboard!$M$35</f>
        <v>0</v>
      </c>
      <c r="H65" s="11">
        <f>Scoreboard!R35</f>
        <v>2000</v>
      </c>
      <c r="I65" s="11">
        <v>48</v>
      </c>
      <c r="J65" s="11">
        <f t="shared" si="12"/>
        <v>2000.048</v>
      </c>
      <c r="K65" s="11">
        <f t="shared" si="14"/>
        <v>1</v>
      </c>
      <c r="L65" s="11" t="str">
        <f t="shared" si="15"/>
        <v>Player 6</v>
      </c>
      <c r="M65" s="11" t="str">
        <f t="shared" si="16"/>
        <v>Team Seed #8</v>
      </c>
      <c r="N65" s="11">
        <f t="shared" si="17"/>
        <v>0</v>
      </c>
    </row>
    <row r="66" spans="1:14" ht="12.75">
      <c r="A66" s="11">
        <v>0.049</v>
      </c>
      <c r="B66" s="11">
        <f t="shared" si="11"/>
        <v>2000.049</v>
      </c>
      <c r="C66" s="129">
        <f t="shared" si="13"/>
        <v>1</v>
      </c>
      <c r="D66" s="24" t="str">
        <f>Scoreboard!$B$39</f>
        <v>Player 1</v>
      </c>
      <c r="E66" s="25" t="str">
        <f>Scoreboard!$B$37</f>
        <v>Team Seed #9 </v>
      </c>
      <c r="F66" s="26"/>
      <c r="G66" s="76">
        <f>Scoreboard!$C33</f>
        <v>0</v>
      </c>
      <c r="H66" s="11">
        <f>Scoreboard!H39</f>
        <v>2000</v>
      </c>
      <c r="I66" s="11">
        <v>49</v>
      </c>
      <c r="J66" s="11">
        <f t="shared" si="12"/>
        <v>2000.049</v>
      </c>
      <c r="K66" s="11">
        <f t="shared" si="14"/>
        <v>1</v>
      </c>
      <c r="L66" s="11" t="str">
        <f t="shared" si="15"/>
        <v>Player 1</v>
      </c>
      <c r="M66" s="11" t="str">
        <f t="shared" si="16"/>
        <v>Team Seed #9 </v>
      </c>
      <c r="N66" s="11">
        <f t="shared" si="17"/>
        <v>0</v>
      </c>
    </row>
    <row r="67" spans="1:14" ht="12.75">
      <c r="A67" s="11">
        <v>0.05</v>
      </c>
      <c r="B67" s="11">
        <f t="shared" si="11"/>
        <v>2000.05</v>
      </c>
      <c r="C67" s="129">
        <f t="shared" si="13"/>
        <v>1</v>
      </c>
      <c r="D67" s="24" t="str">
        <f>Scoreboard!$B$40</f>
        <v>Player 2</v>
      </c>
      <c r="E67" s="25" t="str">
        <f>Scoreboard!$B$37</f>
        <v>Team Seed #9 </v>
      </c>
      <c r="F67" s="26"/>
      <c r="G67" s="76">
        <f>Scoreboard!$C$40</f>
        <v>0</v>
      </c>
      <c r="H67" s="11">
        <f>Scoreboard!H40</f>
        <v>2000</v>
      </c>
      <c r="I67" s="11">
        <v>50</v>
      </c>
      <c r="J67" s="11">
        <f t="shared" si="12"/>
        <v>2000.05</v>
      </c>
      <c r="K67" s="11">
        <f t="shared" si="14"/>
        <v>1</v>
      </c>
      <c r="L67" s="11" t="str">
        <f t="shared" si="15"/>
        <v>Player 2</v>
      </c>
      <c r="M67" s="11" t="str">
        <f t="shared" si="16"/>
        <v>Team Seed #9 </v>
      </c>
      <c r="N67" s="11">
        <f t="shared" si="17"/>
        <v>0</v>
      </c>
    </row>
    <row r="68" spans="1:14" ht="12.75">
      <c r="A68" s="11">
        <v>0.051</v>
      </c>
      <c r="B68" s="11">
        <f t="shared" si="11"/>
        <v>2000.051</v>
      </c>
      <c r="C68" s="129">
        <f t="shared" si="13"/>
        <v>1</v>
      </c>
      <c r="D68" s="24" t="str">
        <f>Scoreboard!$B$41</f>
        <v>Player 3</v>
      </c>
      <c r="E68" s="25" t="str">
        <f>Scoreboard!$B$37</f>
        <v>Team Seed #9 </v>
      </c>
      <c r="F68" s="26"/>
      <c r="G68" s="76">
        <f>Scoreboard!$C$41</f>
        <v>0</v>
      </c>
      <c r="H68" s="11">
        <f>Scoreboard!H41</f>
        <v>2000</v>
      </c>
      <c r="I68" s="11">
        <v>51</v>
      </c>
      <c r="J68" s="11">
        <f t="shared" si="12"/>
        <v>2000.051</v>
      </c>
      <c r="K68" s="11">
        <f t="shared" si="14"/>
        <v>1</v>
      </c>
      <c r="L68" s="11" t="str">
        <f t="shared" si="15"/>
        <v>Player 3</v>
      </c>
      <c r="M68" s="11" t="str">
        <f t="shared" si="16"/>
        <v>Team Seed #9 </v>
      </c>
      <c r="N68" s="11">
        <f t="shared" si="17"/>
        <v>0</v>
      </c>
    </row>
    <row r="69" spans="1:14" ht="12.75">
      <c r="A69" s="11">
        <v>0.052</v>
      </c>
      <c r="B69" s="11">
        <f t="shared" si="11"/>
        <v>2000.052</v>
      </c>
      <c r="C69" s="129">
        <f t="shared" si="13"/>
        <v>1</v>
      </c>
      <c r="D69" s="24" t="str">
        <f>Scoreboard!$B$42</f>
        <v>Player 4</v>
      </c>
      <c r="E69" s="25" t="str">
        <f>Scoreboard!$B$37</f>
        <v>Team Seed #9 </v>
      </c>
      <c r="F69" s="26"/>
      <c r="G69" s="76">
        <f>Scoreboard!$C$42</f>
        <v>0</v>
      </c>
      <c r="H69" s="11">
        <f>Scoreboard!H42</f>
        <v>2000</v>
      </c>
      <c r="I69" s="11">
        <v>52</v>
      </c>
      <c r="J69" s="11">
        <f t="shared" si="12"/>
        <v>2000.052</v>
      </c>
      <c r="K69" s="11">
        <f t="shared" si="14"/>
        <v>1</v>
      </c>
      <c r="L69" s="11" t="str">
        <f t="shared" si="15"/>
        <v>Player 4</v>
      </c>
      <c r="M69" s="11" t="str">
        <f t="shared" si="16"/>
        <v>Team Seed #9 </v>
      </c>
      <c r="N69" s="11">
        <f t="shared" si="17"/>
        <v>0</v>
      </c>
    </row>
    <row r="70" spans="1:14" ht="12.75">
      <c r="A70" s="11">
        <v>0.053</v>
      </c>
      <c r="B70" s="11">
        <f t="shared" si="11"/>
        <v>2000.053</v>
      </c>
      <c r="C70" s="129">
        <f t="shared" si="13"/>
        <v>1</v>
      </c>
      <c r="D70" s="24" t="str">
        <f>Scoreboard!$B$43</f>
        <v>Player 5</v>
      </c>
      <c r="E70" s="25" t="str">
        <f>Scoreboard!$B$37</f>
        <v>Team Seed #9 </v>
      </c>
      <c r="F70" s="26"/>
      <c r="G70" s="76">
        <f>Scoreboard!$C$43</f>
        <v>0</v>
      </c>
      <c r="H70" s="11">
        <f>Scoreboard!H43</f>
        <v>2000</v>
      </c>
      <c r="I70" s="11">
        <v>53</v>
      </c>
      <c r="J70" s="11">
        <f t="shared" si="12"/>
        <v>2000.053</v>
      </c>
      <c r="K70" s="11">
        <f t="shared" si="14"/>
        <v>1</v>
      </c>
      <c r="L70" s="11" t="str">
        <f t="shared" si="15"/>
        <v>Player 5</v>
      </c>
      <c r="M70" s="11" t="str">
        <f t="shared" si="16"/>
        <v>Team Seed #9 </v>
      </c>
      <c r="N70" s="11">
        <f t="shared" si="17"/>
        <v>0</v>
      </c>
    </row>
    <row r="71" spans="1:14" ht="12.75">
      <c r="A71" s="11">
        <v>0.054</v>
      </c>
      <c r="B71" s="11">
        <f t="shared" si="11"/>
        <v>2000.054</v>
      </c>
      <c r="C71" s="129">
        <f t="shared" si="13"/>
        <v>1</v>
      </c>
      <c r="D71" s="24" t="str">
        <f>Scoreboard!$B$44</f>
        <v>Player 6</v>
      </c>
      <c r="E71" s="25" t="str">
        <f>Scoreboard!$B$37</f>
        <v>Team Seed #9 </v>
      </c>
      <c r="F71" s="26"/>
      <c r="G71" s="76">
        <f>Scoreboard!$C$44</f>
        <v>0</v>
      </c>
      <c r="H71" s="11">
        <f>Scoreboard!H44</f>
        <v>2000</v>
      </c>
      <c r="I71" s="11">
        <v>54</v>
      </c>
      <c r="J71" s="11">
        <f t="shared" si="12"/>
        <v>2000.054</v>
      </c>
      <c r="K71" s="11">
        <f t="shared" si="14"/>
        <v>1</v>
      </c>
      <c r="L71" s="11" t="str">
        <f t="shared" si="15"/>
        <v>Player 6</v>
      </c>
      <c r="M71" s="11" t="str">
        <f t="shared" si="16"/>
        <v>Team Seed #9 </v>
      </c>
      <c r="N71" s="11">
        <f t="shared" si="17"/>
        <v>0</v>
      </c>
    </row>
    <row r="72" spans="1:14" ht="12.75">
      <c r="A72" s="11">
        <v>0.055</v>
      </c>
      <c r="B72" s="11">
        <f t="shared" si="11"/>
        <v>2000.055</v>
      </c>
      <c r="C72" s="129">
        <f t="shared" si="13"/>
        <v>1</v>
      </c>
      <c r="D72" s="24" t="str">
        <f>Scoreboard!V3</f>
        <v>Individual #1</v>
      </c>
      <c r="E72" s="25" t="str">
        <f>Scoreboard!W3</f>
        <v>Individual School #1</v>
      </c>
      <c r="F72" s="26"/>
      <c r="G72" s="76">
        <f>Scoreboard!X3</f>
        <v>0</v>
      </c>
      <c r="H72" s="11">
        <f>Scoreboard!AC3</f>
        <v>2000</v>
      </c>
      <c r="I72" s="11">
        <v>55</v>
      </c>
      <c r="J72" s="11">
        <f t="shared" si="12"/>
        <v>2000.055</v>
      </c>
      <c r="K72" s="11">
        <f t="shared" si="14"/>
        <v>1</v>
      </c>
      <c r="L72" s="11" t="str">
        <f t="shared" si="15"/>
        <v>Individual #1</v>
      </c>
      <c r="M72" s="11" t="str">
        <f t="shared" si="16"/>
        <v>Individual School #1</v>
      </c>
      <c r="N72" s="11">
        <f t="shared" si="17"/>
        <v>0</v>
      </c>
    </row>
    <row r="73" spans="1:14" ht="12.75">
      <c r="A73" s="11">
        <v>0.056</v>
      </c>
      <c r="B73" s="11">
        <f t="shared" si="11"/>
        <v>2000.056</v>
      </c>
      <c r="C73" s="129">
        <f t="shared" si="13"/>
        <v>1</v>
      </c>
      <c r="D73" s="24" t="str">
        <f>Scoreboard!V4</f>
        <v>Individual #2</v>
      </c>
      <c r="E73" s="25" t="str">
        <f>Scoreboard!W4</f>
        <v>Individual School #2</v>
      </c>
      <c r="F73" s="26"/>
      <c r="G73" s="76">
        <f>Scoreboard!X4</f>
        <v>0</v>
      </c>
      <c r="H73" s="11">
        <f>Scoreboard!AC4</f>
        <v>2000</v>
      </c>
      <c r="I73" s="11">
        <v>56</v>
      </c>
      <c r="J73" s="11">
        <f t="shared" si="12"/>
        <v>2000.056</v>
      </c>
      <c r="K73" s="11">
        <f t="shared" si="14"/>
        <v>1</v>
      </c>
      <c r="L73" s="11" t="str">
        <f t="shared" si="15"/>
        <v>Individual #2</v>
      </c>
      <c r="M73" s="11" t="str">
        <f t="shared" si="16"/>
        <v>Individual School #2</v>
      </c>
      <c r="N73" s="11">
        <f t="shared" si="17"/>
        <v>0</v>
      </c>
    </row>
    <row r="74" spans="1:14" ht="12.75">
      <c r="A74" s="11">
        <v>0.057</v>
      </c>
      <c r="B74" s="11">
        <f t="shared" si="11"/>
        <v>2000.057</v>
      </c>
      <c r="C74" s="129">
        <f t="shared" si="13"/>
        <v>1</v>
      </c>
      <c r="D74" s="24" t="str">
        <f>Scoreboard!V5</f>
        <v>Individual #3</v>
      </c>
      <c r="E74" s="25" t="str">
        <f>Scoreboard!W5</f>
        <v>Individual School #3</v>
      </c>
      <c r="F74" s="26"/>
      <c r="G74" s="76">
        <f>Scoreboard!X5</f>
        <v>0</v>
      </c>
      <c r="H74" s="11">
        <f>Scoreboard!AC5</f>
        <v>2000</v>
      </c>
      <c r="I74" s="11">
        <v>57</v>
      </c>
      <c r="J74" s="11">
        <f t="shared" si="12"/>
        <v>2000.057</v>
      </c>
      <c r="K74" s="11">
        <f t="shared" si="14"/>
        <v>1</v>
      </c>
      <c r="L74" s="11" t="str">
        <f t="shared" si="15"/>
        <v>Individual #3</v>
      </c>
      <c r="M74" s="11" t="str">
        <f t="shared" si="16"/>
        <v>Individual School #3</v>
      </c>
      <c r="N74" s="11">
        <f t="shared" si="17"/>
        <v>0</v>
      </c>
    </row>
    <row r="75" spans="1:14" ht="12.75">
      <c r="A75" s="11">
        <v>0.058</v>
      </c>
      <c r="B75" s="11">
        <f t="shared" si="11"/>
        <v>2000.058</v>
      </c>
      <c r="C75" s="129">
        <f t="shared" si="13"/>
        <v>1</v>
      </c>
      <c r="D75" s="24" t="str">
        <f>Scoreboard!V6</f>
        <v>Individual #4</v>
      </c>
      <c r="E75" s="25" t="str">
        <f>Scoreboard!W6</f>
        <v>Individual School #4</v>
      </c>
      <c r="F75" s="26"/>
      <c r="G75" s="76">
        <f>Scoreboard!X6</f>
        <v>0</v>
      </c>
      <c r="H75" s="11">
        <f>Scoreboard!AC6</f>
        <v>2000</v>
      </c>
      <c r="I75" s="11">
        <v>58</v>
      </c>
      <c r="J75" s="11">
        <f t="shared" si="12"/>
        <v>2000.058</v>
      </c>
      <c r="K75" s="11">
        <f t="shared" si="14"/>
        <v>1</v>
      </c>
      <c r="L75" s="11" t="str">
        <f t="shared" si="15"/>
        <v>Individual #4</v>
      </c>
      <c r="M75" s="11" t="str">
        <f t="shared" si="16"/>
        <v>Individual School #4</v>
      </c>
      <c r="N75" s="11">
        <f t="shared" si="17"/>
        <v>0</v>
      </c>
    </row>
    <row r="76" spans="1:14" ht="12.75">
      <c r="A76" s="11">
        <v>0.059</v>
      </c>
      <c r="B76" s="11">
        <f t="shared" si="11"/>
        <v>2000.059</v>
      </c>
      <c r="C76" s="129">
        <f t="shared" si="13"/>
        <v>1</v>
      </c>
      <c r="D76" s="24" t="str">
        <f>Scoreboard!V7</f>
        <v>Individual #5</v>
      </c>
      <c r="E76" s="25" t="str">
        <f>Scoreboard!W7</f>
        <v>Individual School #5</v>
      </c>
      <c r="F76" s="26"/>
      <c r="G76" s="76">
        <f>Scoreboard!X7</f>
        <v>0</v>
      </c>
      <c r="H76" s="11">
        <f>Scoreboard!AC7</f>
        <v>2000</v>
      </c>
      <c r="I76" s="11">
        <v>59</v>
      </c>
      <c r="J76" s="11">
        <f t="shared" si="12"/>
        <v>2000.059</v>
      </c>
      <c r="K76" s="11">
        <f t="shared" si="14"/>
        <v>1</v>
      </c>
      <c r="L76" s="11" t="str">
        <f t="shared" si="15"/>
        <v>Individual #5</v>
      </c>
      <c r="M76" s="11" t="str">
        <f t="shared" si="16"/>
        <v>Individual School #5</v>
      </c>
      <c r="N76" s="11">
        <f t="shared" si="17"/>
        <v>0</v>
      </c>
    </row>
    <row r="77" spans="1:14" ht="12.75">
      <c r="A77" s="11">
        <v>0.06</v>
      </c>
      <c r="B77" s="11">
        <f t="shared" si="11"/>
        <v>2000.06</v>
      </c>
      <c r="C77" s="129">
        <f t="shared" si="13"/>
        <v>1</v>
      </c>
      <c r="D77" s="24" t="str">
        <f>Scoreboard!V8</f>
        <v>Individual #6</v>
      </c>
      <c r="E77" s="25" t="str">
        <f>Scoreboard!W8</f>
        <v>Individual School #6</v>
      </c>
      <c r="F77" s="26"/>
      <c r="G77" s="76">
        <f>Scoreboard!X8</f>
        <v>0</v>
      </c>
      <c r="H77" s="11">
        <f>Scoreboard!AC8</f>
        <v>2000</v>
      </c>
      <c r="I77" s="11">
        <v>60</v>
      </c>
      <c r="J77" s="11">
        <f t="shared" si="12"/>
        <v>2000.06</v>
      </c>
      <c r="K77" s="11">
        <f t="shared" si="14"/>
        <v>1</v>
      </c>
      <c r="L77" s="11" t="str">
        <f t="shared" si="15"/>
        <v>Individual #6</v>
      </c>
      <c r="M77" s="11" t="str">
        <f t="shared" si="16"/>
        <v>Individual School #6</v>
      </c>
      <c r="N77" s="11">
        <f t="shared" si="17"/>
        <v>0</v>
      </c>
    </row>
    <row r="78" spans="1:14" ht="12.75">
      <c r="A78" s="11">
        <v>0.061</v>
      </c>
      <c r="B78" s="11">
        <f t="shared" si="11"/>
        <v>2000.061</v>
      </c>
      <c r="C78" s="129">
        <f t="shared" si="13"/>
        <v>1</v>
      </c>
      <c r="D78" s="24" t="str">
        <f>Scoreboard!V9</f>
        <v>Individual #7</v>
      </c>
      <c r="E78" s="25" t="str">
        <f>Scoreboard!W9</f>
        <v>Individual School #7</v>
      </c>
      <c r="F78" s="26"/>
      <c r="G78" s="76">
        <f>Scoreboard!X9</f>
        <v>0</v>
      </c>
      <c r="H78" s="11">
        <f>Scoreboard!AC9</f>
        <v>2000</v>
      </c>
      <c r="I78" s="11">
        <v>61</v>
      </c>
      <c r="J78" s="11">
        <f t="shared" si="12"/>
        <v>2000.061</v>
      </c>
      <c r="K78" s="11">
        <f t="shared" si="14"/>
        <v>1</v>
      </c>
      <c r="L78" s="11" t="str">
        <f t="shared" si="15"/>
        <v>Individual #7</v>
      </c>
      <c r="M78" s="11" t="str">
        <f t="shared" si="16"/>
        <v>Individual School #7</v>
      </c>
      <c r="N78" s="11">
        <f t="shared" si="17"/>
        <v>0</v>
      </c>
    </row>
    <row r="79" spans="1:14" ht="12.75">
      <c r="A79" s="11">
        <v>0.062</v>
      </c>
      <c r="B79" s="11">
        <f t="shared" si="11"/>
        <v>2000.062</v>
      </c>
      <c r="C79" s="129">
        <f t="shared" si="13"/>
        <v>1</v>
      </c>
      <c r="D79" s="24" t="str">
        <f>Scoreboard!V10</f>
        <v>Individual #8</v>
      </c>
      <c r="E79" s="25" t="str">
        <f>Scoreboard!W10</f>
        <v>Individual School #8</v>
      </c>
      <c r="F79" s="26"/>
      <c r="G79" s="76">
        <f>Scoreboard!X10</f>
        <v>0</v>
      </c>
      <c r="H79" s="11">
        <f>Scoreboard!AC10</f>
        <v>2000</v>
      </c>
      <c r="I79" s="11">
        <v>62</v>
      </c>
      <c r="J79" s="11">
        <f t="shared" si="12"/>
        <v>2000.062</v>
      </c>
      <c r="K79" s="11">
        <f t="shared" si="14"/>
        <v>1</v>
      </c>
      <c r="L79" s="11" t="str">
        <f t="shared" si="15"/>
        <v>Individual #8</v>
      </c>
      <c r="M79" s="11" t="str">
        <f t="shared" si="16"/>
        <v>Individual School #8</v>
      </c>
      <c r="N79" s="11">
        <f t="shared" si="17"/>
        <v>0</v>
      </c>
    </row>
    <row r="80" spans="1:14" ht="12.75">
      <c r="A80" s="11">
        <v>0.063</v>
      </c>
      <c r="B80" s="11">
        <f t="shared" si="11"/>
        <v>2000.063</v>
      </c>
      <c r="C80" s="129">
        <f t="shared" si="13"/>
        <v>1</v>
      </c>
      <c r="D80" s="24" t="str">
        <f>Scoreboard!V11</f>
        <v>Individual #9</v>
      </c>
      <c r="E80" s="25" t="str">
        <f>Scoreboard!W11</f>
        <v>Individual School #9</v>
      </c>
      <c r="F80" s="26"/>
      <c r="G80" s="76">
        <f>Scoreboard!X11</f>
        <v>0</v>
      </c>
      <c r="H80" s="11">
        <f>Scoreboard!AC11</f>
        <v>2000</v>
      </c>
      <c r="I80" s="11">
        <v>63</v>
      </c>
      <c r="J80" s="11">
        <f t="shared" si="12"/>
        <v>2000.063</v>
      </c>
      <c r="K80" s="11">
        <f t="shared" si="14"/>
        <v>1</v>
      </c>
      <c r="L80" s="11" t="str">
        <f t="shared" si="15"/>
        <v>Individual #9</v>
      </c>
      <c r="M80" s="11" t="str">
        <f t="shared" si="16"/>
        <v>Individual School #9</v>
      </c>
      <c r="N80" s="11">
        <f t="shared" si="17"/>
        <v>0</v>
      </c>
    </row>
    <row r="81" spans="1:14" ht="12.75">
      <c r="A81" s="11">
        <v>0.064</v>
      </c>
      <c r="B81" s="11">
        <f t="shared" si="11"/>
        <v>2000.064</v>
      </c>
      <c r="C81" s="129">
        <f t="shared" si="13"/>
        <v>1</v>
      </c>
      <c r="D81" s="24" t="str">
        <f>Scoreboard!V12</f>
        <v>Individual #10</v>
      </c>
      <c r="E81" s="25" t="str">
        <f>Scoreboard!W12</f>
        <v>Individual School #10</v>
      </c>
      <c r="F81" s="26"/>
      <c r="G81" s="76">
        <f>Scoreboard!X12</f>
        <v>0</v>
      </c>
      <c r="H81" s="11">
        <f>Scoreboard!AC12</f>
        <v>2000</v>
      </c>
      <c r="I81" s="11">
        <v>64</v>
      </c>
      <c r="J81" s="11">
        <f t="shared" si="12"/>
        <v>2000.064</v>
      </c>
      <c r="K81" s="11">
        <f t="shared" si="14"/>
        <v>1</v>
      </c>
      <c r="L81" s="11" t="str">
        <f t="shared" si="15"/>
        <v>Individual #10</v>
      </c>
      <c r="M81" s="11" t="str">
        <f t="shared" si="16"/>
        <v>Individual School #10</v>
      </c>
      <c r="N81" s="11">
        <f t="shared" si="17"/>
        <v>0</v>
      </c>
    </row>
    <row r="82" spans="1:14" ht="12.75">
      <c r="A82" s="11">
        <v>0.065</v>
      </c>
      <c r="B82" s="11">
        <f t="shared" si="11"/>
        <v>2000.065</v>
      </c>
      <c r="C82" s="129">
        <f aca="true" t="shared" si="18" ref="C82:C95">RANK(H82,H$18:H$95,6)</f>
        <v>1</v>
      </c>
      <c r="D82" s="24" t="str">
        <f>Scoreboard!V13</f>
        <v>Individual #11</v>
      </c>
      <c r="E82" s="25" t="str">
        <f>Scoreboard!W13</f>
        <v>Individual School #11</v>
      </c>
      <c r="F82" s="26"/>
      <c r="G82" s="76">
        <f>Scoreboard!X13</f>
        <v>0</v>
      </c>
      <c r="H82" s="11">
        <f>Scoreboard!AC13</f>
        <v>2000</v>
      </c>
      <c r="I82" s="11">
        <v>65</v>
      </c>
      <c r="J82" s="11">
        <f t="shared" si="12"/>
        <v>2000.065</v>
      </c>
      <c r="K82" s="11">
        <f aca="true" t="shared" si="19" ref="K82:K95">VLOOKUP($J82,$B$18:$G$95,2,FALSE)</f>
        <v>1</v>
      </c>
      <c r="L82" s="11" t="str">
        <f aca="true" t="shared" si="20" ref="L82:L95">VLOOKUP($J82,$B$18:$G$95,3,FALSE)</f>
        <v>Individual #11</v>
      </c>
      <c r="M82" s="11" t="str">
        <f aca="true" t="shared" si="21" ref="M82:M95">VLOOKUP($J82,$B$18:$G$95,4,FALSE)</f>
        <v>Individual School #11</v>
      </c>
      <c r="N82" s="11">
        <f aca="true" t="shared" si="22" ref="N82:N95">VLOOKUP($J82,$B$18:$G$95,6,FALSE)</f>
        <v>0</v>
      </c>
    </row>
    <row r="83" spans="1:14" ht="12.75">
      <c r="A83" s="11">
        <v>0.066</v>
      </c>
      <c r="B83" s="11">
        <f aca="true" t="shared" si="23" ref="B83:B95">H83+A83</f>
        <v>2000.066</v>
      </c>
      <c r="C83" s="129">
        <f t="shared" si="18"/>
        <v>1</v>
      </c>
      <c r="D83" s="24" t="str">
        <f>Scoreboard!V14</f>
        <v>Individual #12</v>
      </c>
      <c r="E83" s="25" t="str">
        <f>Scoreboard!W14</f>
        <v>Individual School #12</v>
      </c>
      <c r="F83" s="26"/>
      <c r="G83" s="76">
        <f>Scoreboard!X14</f>
        <v>0</v>
      </c>
      <c r="H83" s="11">
        <f>Scoreboard!AC14</f>
        <v>2000</v>
      </c>
      <c r="I83" s="11">
        <v>66</v>
      </c>
      <c r="J83" s="11">
        <f aca="true" t="shared" si="24" ref="J83:J95">SMALL($B$18:$B$95,I83)</f>
        <v>2000.066</v>
      </c>
      <c r="K83" s="11">
        <f t="shared" si="19"/>
        <v>1</v>
      </c>
      <c r="L83" s="11" t="str">
        <f t="shared" si="20"/>
        <v>Individual #12</v>
      </c>
      <c r="M83" s="11" t="str">
        <f t="shared" si="21"/>
        <v>Individual School #12</v>
      </c>
      <c r="N83" s="11">
        <f t="shared" si="22"/>
        <v>0</v>
      </c>
    </row>
    <row r="84" spans="1:14" ht="12.75">
      <c r="A84" s="11">
        <v>0.067</v>
      </c>
      <c r="B84" s="11">
        <f t="shared" si="23"/>
        <v>2000.067</v>
      </c>
      <c r="C84" s="129">
        <f t="shared" si="18"/>
        <v>1</v>
      </c>
      <c r="D84" s="24" t="str">
        <f>Scoreboard!V15</f>
        <v>Individual #13</v>
      </c>
      <c r="E84" s="25" t="str">
        <f>Scoreboard!W15</f>
        <v>Individual School #13</v>
      </c>
      <c r="F84" s="26"/>
      <c r="G84" s="76">
        <f>Scoreboard!X15</f>
        <v>0</v>
      </c>
      <c r="H84" s="11">
        <f>Scoreboard!AC15</f>
        <v>2000</v>
      </c>
      <c r="I84" s="11">
        <v>67</v>
      </c>
      <c r="J84" s="11">
        <f t="shared" si="24"/>
        <v>2000.067</v>
      </c>
      <c r="K84" s="11">
        <f t="shared" si="19"/>
        <v>1</v>
      </c>
      <c r="L84" s="11" t="str">
        <f t="shared" si="20"/>
        <v>Individual #13</v>
      </c>
      <c r="M84" s="11" t="str">
        <f t="shared" si="21"/>
        <v>Individual School #13</v>
      </c>
      <c r="N84" s="11">
        <f t="shared" si="22"/>
        <v>0</v>
      </c>
    </row>
    <row r="85" spans="1:14" ht="12.75">
      <c r="A85" s="11">
        <v>0.068</v>
      </c>
      <c r="B85" s="11">
        <f t="shared" si="23"/>
        <v>2000.068</v>
      </c>
      <c r="C85" s="129">
        <f t="shared" si="18"/>
        <v>1</v>
      </c>
      <c r="D85" s="24" t="str">
        <f>Scoreboard!V16</f>
        <v>Individual #14</v>
      </c>
      <c r="E85" s="25" t="str">
        <f>Scoreboard!W16</f>
        <v>Individual School #14</v>
      </c>
      <c r="F85" s="26"/>
      <c r="G85" s="76">
        <f>Scoreboard!X16</f>
        <v>0</v>
      </c>
      <c r="H85" s="11">
        <f>Scoreboard!AC16</f>
        <v>2000</v>
      </c>
      <c r="I85" s="11">
        <v>68</v>
      </c>
      <c r="J85" s="11">
        <f t="shared" si="24"/>
        <v>2000.068</v>
      </c>
      <c r="K85" s="11">
        <f t="shared" si="19"/>
        <v>1</v>
      </c>
      <c r="L85" s="11" t="str">
        <f t="shared" si="20"/>
        <v>Individual #14</v>
      </c>
      <c r="M85" s="11" t="str">
        <f t="shared" si="21"/>
        <v>Individual School #14</v>
      </c>
      <c r="N85" s="11">
        <f t="shared" si="22"/>
        <v>0</v>
      </c>
    </row>
    <row r="86" spans="1:14" ht="12.75">
      <c r="A86" s="11">
        <v>0.069</v>
      </c>
      <c r="B86" s="11">
        <f t="shared" si="23"/>
        <v>2000.069</v>
      </c>
      <c r="C86" s="129">
        <f t="shared" si="18"/>
        <v>1</v>
      </c>
      <c r="D86" s="24" t="str">
        <f>Scoreboard!V17</f>
        <v>Individual #15</v>
      </c>
      <c r="E86" s="25" t="str">
        <f>Scoreboard!W17</f>
        <v>Individual School #15</v>
      </c>
      <c r="F86" s="26"/>
      <c r="G86" s="76">
        <f>Scoreboard!X17</f>
        <v>0</v>
      </c>
      <c r="H86" s="11">
        <f>Scoreboard!AC17</f>
        <v>2000</v>
      </c>
      <c r="I86" s="11">
        <v>69</v>
      </c>
      <c r="J86" s="11">
        <f t="shared" si="24"/>
        <v>2000.069</v>
      </c>
      <c r="K86" s="11">
        <f t="shared" si="19"/>
        <v>1</v>
      </c>
      <c r="L86" s="11" t="str">
        <f t="shared" si="20"/>
        <v>Individual #15</v>
      </c>
      <c r="M86" s="11" t="str">
        <f t="shared" si="21"/>
        <v>Individual School #15</v>
      </c>
      <c r="N86" s="11">
        <f t="shared" si="22"/>
        <v>0</v>
      </c>
    </row>
    <row r="87" spans="1:14" ht="12.75">
      <c r="A87" s="11">
        <v>0.07</v>
      </c>
      <c r="B87" s="11">
        <f t="shared" si="23"/>
        <v>2000.07</v>
      </c>
      <c r="C87" s="129">
        <f t="shared" si="18"/>
        <v>1</v>
      </c>
      <c r="D87" s="24" t="str">
        <f>Scoreboard!V18</f>
        <v>Individual #16</v>
      </c>
      <c r="E87" s="25" t="str">
        <f>Scoreboard!W18</f>
        <v>Individual School #16</v>
      </c>
      <c r="F87" s="26"/>
      <c r="G87" s="76">
        <f>Scoreboard!X18</f>
        <v>0</v>
      </c>
      <c r="H87" s="11">
        <f>Scoreboard!AC18</f>
        <v>2000</v>
      </c>
      <c r="I87" s="11">
        <v>70</v>
      </c>
      <c r="J87" s="11">
        <f t="shared" si="24"/>
        <v>2000.07</v>
      </c>
      <c r="K87" s="11">
        <f t="shared" si="19"/>
        <v>1</v>
      </c>
      <c r="L87" s="11" t="str">
        <f t="shared" si="20"/>
        <v>Individual #16</v>
      </c>
      <c r="M87" s="11" t="str">
        <f t="shared" si="21"/>
        <v>Individual School #16</v>
      </c>
      <c r="N87" s="11">
        <f t="shared" si="22"/>
        <v>0</v>
      </c>
    </row>
    <row r="88" spans="1:14" ht="12.75">
      <c r="A88" s="11">
        <v>0.071</v>
      </c>
      <c r="B88" s="11">
        <f t="shared" si="23"/>
        <v>2000.071</v>
      </c>
      <c r="C88" s="129">
        <f t="shared" si="18"/>
        <v>1</v>
      </c>
      <c r="D88" s="24" t="str">
        <f>Scoreboard!V19</f>
        <v>Individual #17</v>
      </c>
      <c r="E88" s="25" t="str">
        <f>Scoreboard!W19</f>
        <v>Individual School #17</v>
      </c>
      <c r="F88" s="26"/>
      <c r="G88" s="76">
        <f>Scoreboard!X19</f>
        <v>0</v>
      </c>
      <c r="H88" s="11">
        <f>Scoreboard!AC19</f>
        <v>2000</v>
      </c>
      <c r="I88" s="11">
        <v>71</v>
      </c>
      <c r="J88" s="11">
        <f t="shared" si="24"/>
        <v>2000.071</v>
      </c>
      <c r="K88" s="11">
        <f t="shared" si="19"/>
        <v>1</v>
      </c>
      <c r="L88" s="11" t="str">
        <f t="shared" si="20"/>
        <v>Individual #17</v>
      </c>
      <c r="M88" s="11" t="str">
        <f t="shared" si="21"/>
        <v>Individual School #17</v>
      </c>
      <c r="N88" s="11">
        <f t="shared" si="22"/>
        <v>0</v>
      </c>
    </row>
    <row r="89" spans="1:14" ht="12.75">
      <c r="A89" s="11">
        <v>0.072</v>
      </c>
      <c r="B89" s="11">
        <f t="shared" si="23"/>
        <v>2000.072</v>
      </c>
      <c r="C89" s="129">
        <f t="shared" si="18"/>
        <v>1</v>
      </c>
      <c r="D89" s="24" t="str">
        <f>Scoreboard!V20</f>
        <v>Individual #18</v>
      </c>
      <c r="E89" s="25" t="str">
        <f>Scoreboard!W20</f>
        <v>Individual School #18</v>
      </c>
      <c r="F89" s="26"/>
      <c r="G89" s="76">
        <f>Scoreboard!X20</f>
        <v>0</v>
      </c>
      <c r="H89" s="11">
        <f>Scoreboard!AC20</f>
        <v>2000</v>
      </c>
      <c r="I89" s="11">
        <v>72</v>
      </c>
      <c r="J89" s="11">
        <f t="shared" si="24"/>
        <v>2000.072</v>
      </c>
      <c r="K89" s="11">
        <f t="shared" si="19"/>
        <v>1</v>
      </c>
      <c r="L89" s="11" t="str">
        <f t="shared" si="20"/>
        <v>Individual #18</v>
      </c>
      <c r="M89" s="11" t="str">
        <f t="shared" si="21"/>
        <v>Individual School #18</v>
      </c>
      <c r="N89" s="11">
        <f t="shared" si="22"/>
        <v>0</v>
      </c>
    </row>
    <row r="90" spans="1:14" ht="12.75">
      <c r="A90" s="11">
        <v>0.073</v>
      </c>
      <c r="B90" s="11">
        <f t="shared" si="23"/>
        <v>2000.073</v>
      </c>
      <c r="C90" s="129">
        <f t="shared" si="18"/>
        <v>1</v>
      </c>
      <c r="D90" s="24" t="str">
        <f>Scoreboard!V21</f>
        <v>Individual #19</v>
      </c>
      <c r="E90" s="25" t="str">
        <f>Scoreboard!W21</f>
        <v>Individual School #19</v>
      </c>
      <c r="F90" s="26"/>
      <c r="G90" s="76">
        <f>Scoreboard!X21</f>
        <v>0</v>
      </c>
      <c r="H90" s="11">
        <f>Scoreboard!AC21</f>
        <v>2000</v>
      </c>
      <c r="I90" s="11">
        <v>73</v>
      </c>
      <c r="J90" s="11">
        <f t="shared" si="24"/>
        <v>2000.073</v>
      </c>
      <c r="K90" s="11">
        <f t="shared" si="19"/>
        <v>1</v>
      </c>
      <c r="L90" s="11" t="str">
        <f t="shared" si="20"/>
        <v>Individual #19</v>
      </c>
      <c r="M90" s="11" t="str">
        <f t="shared" si="21"/>
        <v>Individual School #19</v>
      </c>
      <c r="N90" s="11">
        <f t="shared" si="22"/>
        <v>0</v>
      </c>
    </row>
    <row r="91" spans="1:14" ht="12.75">
      <c r="A91" s="11">
        <v>0.074</v>
      </c>
      <c r="B91" s="11">
        <f t="shared" si="23"/>
        <v>2000.074</v>
      </c>
      <c r="C91" s="129">
        <f t="shared" si="18"/>
        <v>1</v>
      </c>
      <c r="D91" s="24" t="str">
        <f>Scoreboard!V22</f>
        <v>Individual #20</v>
      </c>
      <c r="E91" s="25" t="str">
        <f>Scoreboard!W22</f>
        <v>Individual School #20</v>
      </c>
      <c r="F91" s="26"/>
      <c r="G91" s="76">
        <f>Scoreboard!X22</f>
        <v>0</v>
      </c>
      <c r="H91" s="11">
        <f>Scoreboard!AC22</f>
        <v>2000</v>
      </c>
      <c r="I91" s="11">
        <v>74</v>
      </c>
      <c r="J91" s="11">
        <f t="shared" si="24"/>
        <v>2000.074</v>
      </c>
      <c r="K91" s="11">
        <f t="shared" si="19"/>
        <v>1</v>
      </c>
      <c r="L91" s="11" t="str">
        <f t="shared" si="20"/>
        <v>Individual #20</v>
      </c>
      <c r="M91" s="11" t="str">
        <f t="shared" si="21"/>
        <v>Individual School #20</v>
      </c>
      <c r="N91" s="11">
        <f t="shared" si="22"/>
        <v>0</v>
      </c>
    </row>
    <row r="92" spans="1:14" ht="12.75">
      <c r="A92" s="11">
        <v>0.075</v>
      </c>
      <c r="B92" s="11">
        <f t="shared" si="23"/>
        <v>2000.075</v>
      </c>
      <c r="C92" s="129">
        <f t="shared" si="18"/>
        <v>1</v>
      </c>
      <c r="D92" s="24" t="str">
        <f>Scoreboard!V23</f>
        <v>Individual #21</v>
      </c>
      <c r="E92" s="25" t="str">
        <f>Scoreboard!W23</f>
        <v>Individual School #21</v>
      </c>
      <c r="F92" s="26"/>
      <c r="G92" s="76">
        <f>Scoreboard!X23</f>
        <v>0</v>
      </c>
      <c r="H92" s="11">
        <f>Scoreboard!AC23</f>
        <v>2000</v>
      </c>
      <c r="I92" s="11">
        <v>75</v>
      </c>
      <c r="J92" s="11">
        <f t="shared" si="24"/>
        <v>2000.075</v>
      </c>
      <c r="K92" s="11">
        <f t="shared" si="19"/>
        <v>1</v>
      </c>
      <c r="L92" s="11" t="str">
        <f t="shared" si="20"/>
        <v>Individual #21</v>
      </c>
      <c r="M92" s="11" t="str">
        <f t="shared" si="21"/>
        <v>Individual School #21</v>
      </c>
      <c r="N92" s="11">
        <f t="shared" si="22"/>
        <v>0</v>
      </c>
    </row>
    <row r="93" spans="1:14" ht="12.75">
      <c r="A93" s="11">
        <v>0.076</v>
      </c>
      <c r="B93" s="11">
        <f t="shared" si="23"/>
        <v>2000.076</v>
      </c>
      <c r="C93" s="129">
        <f t="shared" si="18"/>
        <v>1</v>
      </c>
      <c r="D93" s="24" t="str">
        <f>Scoreboard!V24</f>
        <v>Individual #22</v>
      </c>
      <c r="E93" s="25" t="str">
        <f>Scoreboard!W24</f>
        <v>Individual School #22</v>
      </c>
      <c r="F93" s="26"/>
      <c r="G93" s="76">
        <f>Scoreboard!X24</f>
        <v>0</v>
      </c>
      <c r="H93" s="11">
        <f>Scoreboard!AC24</f>
        <v>2000</v>
      </c>
      <c r="I93" s="11">
        <v>76</v>
      </c>
      <c r="J93" s="11">
        <f t="shared" si="24"/>
        <v>2000.076</v>
      </c>
      <c r="K93" s="11">
        <f t="shared" si="19"/>
        <v>1</v>
      </c>
      <c r="L93" s="11" t="str">
        <f t="shared" si="20"/>
        <v>Individual #22</v>
      </c>
      <c r="M93" s="11" t="str">
        <f t="shared" si="21"/>
        <v>Individual School #22</v>
      </c>
      <c r="N93" s="11">
        <f t="shared" si="22"/>
        <v>0</v>
      </c>
    </row>
    <row r="94" spans="1:14" ht="12.75">
      <c r="A94" s="11">
        <v>0.077</v>
      </c>
      <c r="B94" s="11">
        <f t="shared" si="23"/>
        <v>2000.077</v>
      </c>
      <c r="C94" s="129">
        <f t="shared" si="18"/>
        <v>1</v>
      </c>
      <c r="D94" s="24" t="str">
        <f>Scoreboard!V25</f>
        <v>Individual #23</v>
      </c>
      <c r="E94" s="25" t="str">
        <f>Scoreboard!W25</f>
        <v>Individual School #23</v>
      </c>
      <c r="F94" s="26"/>
      <c r="G94" s="76">
        <f>Scoreboard!X25</f>
        <v>0</v>
      </c>
      <c r="H94" s="11">
        <f>Scoreboard!AC25</f>
        <v>2000</v>
      </c>
      <c r="I94" s="11">
        <v>77</v>
      </c>
      <c r="J94" s="11">
        <f t="shared" si="24"/>
        <v>2000.077</v>
      </c>
      <c r="K94" s="11">
        <f t="shared" si="19"/>
        <v>1</v>
      </c>
      <c r="L94" s="11" t="str">
        <f t="shared" si="20"/>
        <v>Individual #23</v>
      </c>
      <c r="M94" s="11" t="str">
        <f t="shared" si="21"/>
        <v>Individual School #23</v>
      </c>
      <c r="N94" s="11">
        <f t="shared" si="22"/>
        <v>0</v>
      </c>
    </row>
    <row r="95" spans="1:14" ht="13.5" thickBot="1">
      <c r="A95" s="11">
        <v>0.078</v>
      </c>
      <c r="B95" s="11">
        <f t="shared" si="23"/>
        <v>2000.078</v>
      </c>
      <c r="C95" s="130">
        <f t="shared" si="18"/>
        <v>1</v>
      </c>
      <c r="D95" s="72" t="str">
        <f>Scoreboard!V26</f>
        <v>Individual #24</v>
      </c>
      <c r="E95" s="73" t="str">
        <f>Scoreboard!W26</f>
        <v>Individual School #24</v>
      </c>
      <c r="F95" s="74"/>
      <c r="G95" s="77">
        <f>Scoreboard!X26</f>
        <v>0</v>
      </c>
      <c r="H95" s="11">
        <f>Scoreboard!AC26</f>
        <v>2000</v>
      </c>
      <c r="I95" s="11">
        <v>78</v>
      </c>
      <c r="J95" s="11">
        <f t="shared" si="24"/>
        <v>2000.078</v>
      </c>
      <c r="K95" s="11">
        <f t="shared" si="19"/>
        <v>1</v>
      </c>
      <c r="L95" s="11" t="str">
        <f t="shared" si="20"/>
        <v>Individual #24</v>
      </c>
      <c r="M95" s="11" t="str">
        <f t="shared" si="21"/>
        <v>Individual School #24</v>
      </c>
      <c r="N95" s="11">
        <f t="shared" si="22"/>
        <v>0</v>
      </c>
    </row>
    <row r="96" spans="3:7" ht="13.5" thickTop="1">
      <c r="C96" s="11"/>
      <c r="G96" s="11"/>
    </row>
    <row r="97" spans="3:7" ht="12.75">
      <c r="C97" s="11"/>
      <c r="G97" s="11"/>
    </row>
    <row r="98" spans="3:7" ht="12.75">
      <c r="C98" s="11"/>
      <c r="G98" s="11"/>
    </row>
    <row r="99" spans="3:7" ht="12.75">
      <c r="C99" s="11"/>
      <c r="G99" s="11"/>
    </row>
    <row r="100" spans="3:7" ht="12.75">
      <c r="C100" s="11"/>
      <c r="G100" s="11"/>
    </row>
    <row r="101" spans="3:7" ht="12.75">
      <c r="C101" s="11"/>
      <c r="G101" s="11"/>
    </row>
    <row r="102" spans="3:7" ht="12.75">
      <c r="C102" s="11"/>
      <c r="G102" s="11"/>
    </row>
    <row r="103" spans="3:7" ht="12.75">
      <c r="C103" s="11"/>
      <c r="G103" s="11"/>
    </row>
    <row r="104" spans="3:7" ht="12.75">
      <c r="C104" s="11"/>
      <c r="G104" s="11"/>
    </row>
    <row r="105" spans="3:7" ht="12.75">
      <c r="C105" s="11"/>
      <c r="G105" s="11"/>
    </row>
    <row r="106" spans="3:7" ht="12.75">
      <c r="C106" s="11"/>
      <c r="G106" s="11"/>
    </row>
    <row r="107" spans="3:7" ht="12.75">
      <c r="C107" s="11"/>
      <c r="G107" s="11"/>
    </row>
    <row r="108" spans="3:7" ht="12.75">
      <c r="C108" s="11"/>
      <c r="G108" s="11"/>
    </row>
    <row r="109" spans="3:7" ht="12.75">
      <c r="C109" s="11"/>
      <c r="G109" s="11"/>
    </row>
    <row r="110" spans="3:7" ht="12.75">
      <c r="C110" s="11"/>
      <c r="G110" s="11"/>
    </row>
    <row r="111" spans="3:7" ht="12.75">
      <c r="C111" s="11"/>
      <c r="G111" s="11"/>
    </row>
    <row r="112" spans="3:7" ht="12.75">
      <c r="C112" s="11"/>
      <c r="G112" s="11"/>
    </row>
    <row r="113" spans="3:7" ht="12.75">
      <c r="C113" s="11"/>
      <c r="G113" s="11"/>
    </row>
    <row r="114" spans="3:7" ht="12.75">
      <c r="C114" s="11"/>
      <c r="G114" s="11"/>
    </row>
    <row r="115" spans="3:7" ht="12.75">
      <c r="C115" s="11"/>
      <c r="G115" s="11"/>
    </row>
    <row r="116" spans="3:7" ht="12.75">
      <c r="C116" s="11"/>
      <c r="G116" s="11"/>
    </row>
    <row r="117" spans="3:7" ht="12.75">
      <c r="C117" s="11"/>
      <c r="G117" s="11"/>
    </row>
    <row r="118" spans="3:7" ht="12.75">
      <c r="C118" s="11"/>
      <c r="G118" s="11"/>
    </row>
    <row r="119" spans="3:7" ht="12.75">
      <c r="C119" s="11"/>
      <c r="G119" s="11"/>
    </row>
    <row r="120" spans="3:7" ht="12.75">
      <c r="C120" s="11"/>
      <c r="G120" s="11"/>
    </row>
    <row r="121" spans="3:7" ht="12.75">
      <c r="C121" s="11"/>
      <c r="G121" s="11"/>
    </row>
    <row r="122" spans="3:7" ht="12.75">
      <c r="C122" s="11"/>
      <c r="G122" s="11"/>
    </row>
    <row r="123" spans="3:7" ht="12.75">
      <c r="C123" s="11"/>
      <c r="G123" s="11"/>
    </row>
  </sheetData>
  <sheetProtection password="E8D1" sheet="1" objects="1" scenarios="1" selectLockedCells="1"/>
  <mergeCells count="4">
    <mergeCell ref="C1:G1"/>
    <mergeCell ref="C2:G2"/>
    <mergeCell ref="C3:G3"/>
    <mergeCell ref="E17:F17"/>
  </mergeCells>
  <printOptions horizontalCentered="1"/>
  <pageMargins left="0.75" right="0.75" top="0.75" bottom="0.5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IHSA Golf Scoring Program - 10 Team</dc:title>
  <dc:subject/>
  <dc:creator>Laura Sutton</dc:creator>
  <cp:keywords/>
  <dc:description/>
  <cp:lastModifiedBy>Laura Sutton</cp:lastModifiedBy>
  <cp:lastPrinted>2011-09-22T15:24:19Z</cp:lastPrinted>
  <dcterms:created xsi:type="dcterms:W3CDTF">2007-07-11T00:15:34Z</dcterms:created>
  <dcterms:modified xsi:type="dcterms:W3CDTF">2011-10-03T18:35:06Z</dcterms:modified>
  <cp:category/>
  <cp:version/>
  <cp:contentType/>
  <cp:contentStatus/>
</cp:coreProperties>
</file>